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uro-hdd\共有\個人フォルダ\伊藤\H21デスクトップ\令和７年度\★R7～R8料金徴収業務★【富士線】\0.準備\R7-9（3年間契約）\"/>
    </mc:Choice>
  </mc:AlternateContent>
  <xr:revisionPtr revIDLastSave="0" documentId="13_ncr:1_{B4F910B5-67BF-44C4-A258-6B8A8868DD22}" xr6:coauthVersionLast="36" xr6:coauthVersionMax="36" xr10:uidLastSave="{00000000-0000-0000-0000-000000000000}"/>
  <bookViews>
    <workbookView xWindow="270" yWindow="1905" windowWidth="15090" windowHeight="5265" tabRatio="725" xr2:uid="{00000000-000D-0000-FFFF-FFFF00000000}"/>
  </bookViews>
  <sheets>
    <sheet name="○表紙" sheetId="43" r:id="rId1"/>
    <sheet name="●設計書かがみ" sheetId="31" r:id="rId2"/>
    <sheet name="●内訳表" sheetId="21" r:id="rId3"/>
    <sheet name="●第001明細書" sheetId="30" r:id="rId4"/>
    <sheet name="●第002明細書" sheetId="34" r:id="rId5"/>
    <sheet name="●明細書" sheetId="22" r:id="rId6"/>
    <sheet name="●直接経費" sheetId="26" r:id="rId7"/>
    <sheet name="◉勤務表" sheetId="33" r:id="rId8"/>
    <sheet name="◉勤務表 (休日)" sheetId="42" r:id="rId9"/>
    <sheet name="◉勤務日数" sheetId="39" r:id="rId10"/>
    <sheet name="◉カレンダー（R7-R10）" sheetId="38" r:id="rId11"/>
    <sheet name="◉参考資料単価根拠" sheetId="41" r:id="rId12"/>
  </sheets>
  <definedNames>
    <definedName name="_xlnm.Print_Area" localSheetId="10">'◉カレンダー（R7-R10）'!$A$1:$Y$243</definedName>
    <definedName name="_xlnm.Print_Area" localSheetId="9">'◉勤務日数'!$A$1:$AA$31</definedName>
    <definedName name="_xlnm.Print_Area" localSheetId="7">'◉勤務表'!$A$1:$BC$235</definedName>
    <definedName name="_xlnm.Print_Area" localSheetId="8">'◉勤務表 (休日)'!$A$1:$BC$245</definedName>
    <definedName name="_xlnm.Print_Area" localSheetId="1">●設計書かがみ!$A$1:$J$183</definedName>
    <definedName name="_xlnm.Print_Area" localSheetId="3">●第001明細書!$A$1:$F$35</definedName>
    <definedName name="_xlnm.Print_Area" localSheetId="4">●第002明細書!$A$1:$F$41</definedName>
    <definedName name="_xlnm.Print_Area" localSheetId="6">●直接経費!$A$1:$N$54</definedName>
    <definedName name="_xlnm.Print_Area" localSheetId="2">●内訳表!$A$1:$F$54</definedName>
    <definedName name="_xlnm.Print_Area" localSheetId="0">○表紙!$A$1:$K$59</definedName>
    <definedName name="_xlnm.Print_Area" localSheetId="5">●明細書!$A$1:$F$501</definedName>
  </definedNames>
  <calcPr calcId="191029"/>
</workbook>
</file>

<file path=xl/calcChain.xml><?xml version="1.0" encoding="utf-8"?>
<calcChain xmlns="http://schemas.openxmlformats.org/spreadsheetml/2006/main">
  <c r="L36" i="38" l="1"/>
  <c r="U18" i="39" l="1"/>
  <c r="R18" i="39"/>
  <c r="N18" i="39"/>
  <c r="M18" i="39"/>
  <c r="O18" i="39" s="1"/>
  <c r="I18" i="39"/>
  <c r="K18" i="39" s="1"/>
  <c r="B361" i="22"/>
  <c r="B360" i="22"/>
  <c r="B357" i="22"/>
  <c r="B334" i="22"/>
  <c r="B332" i="22"/>
  <c r="B57" i="22" l="1"/>
  <c r="B55" i="22"/>
  <c r="B54" i="22"/>
  <c r="B20" i="22"/>
  <c r="N21" i="39"/>
  <c r="N20" i="39"/>
  <c r="N17" i="39"/>
  <c r="N16" i="39"/>
  <c r="N15" i="39"/>
  <c r="N14" i="39"/>
  <c r="N13" i="39"/>
  <c r="N12" i="39"/>
  <c r="N11" i="39"/>
  <c r="N10" i="39"/>
  <c r="N9" i="39"/>
  <c r="N8" i="39"/>
  <c r="N7" i="39"/>
  <c r="N6" i="39"/>
  <c r="N5" i="39"/>
  <c r="M21" i="39"/>
  <c r="M20" i="39"/>
  <c r="M17" i="39"/>
  <c r="M16" i="39"/>
  <c r="M15" i="39"/>
  <c r="M14" i="39"/>
  <c r="M13" i="39"/>
  <c r="M12" i="39"/>
  <c r="M11" i="39"/>
  <c r="M10" i="39"/>
  <c r="M9" i="39"/>
  <c r="M8" i="39"/>
  <c r="M7" i="39"/>
  <c r="M6" i="39"/>
  <c r="M5" i="39"/>
  <c r="N4" i="39"/>
  <c r="M4" i="39"/>
  <c r="D236" i="38" l="1"/>
  <c r="D235" i="38"/>
  <c r="T206" i="38"/>
  <c r="X204" i="38"/>
  <c r="V204" i="38"/>
  <c r="W204" i="38" s="1"/>
  <c r="L206" i="38"/>
  <c r="L200" i="38"/>
  <c r="M200" i="38" s="1"/>
  <c r="N200" i="38" s="1"/>
  <c r="O200" i="38" s="1"/>
  <c r="D206" i="38"/>
  <c r="C205" i="38"/>
  <c r="B205" i="38"/>
  <c r="H204" i="38"/>
  <c r="T194" i="38"/>
  <c r="U192" i="38"/>
  <c r="V192" i="38" s="1"/>
  <c r="W192" i="38" s="1"/>
  <c r="L194" i="38"/>
  <c r="K188" i="38" l="1"/>
  <c r="L188" i="38" s="1"/>
  <c r="M188" i="38" s="1"/>
  <c r="N188" i="38" s="1"/>
  <c r="O188" i="38" s="1"/>
  <c r="D194" i="38"/>
  <c r="B193" i="38"/>
  <c r="G192" i="38"/>
  <c r="H192" i="38"/>
  <c r="D174" i="38"/>
  <c r="D173" i="38"/>
  <c r="V166" i="38"/>
  <c r="W166" i="38"/>
  <c r="L169" i="38"/>
  <c r="L168" i="38"/>
  <c r="D169" i="38"/>
  <c r="D168" i="38"/>
  <c r="L166" i="38"/>
  <c r="K166" i="38"/>
  <c r="C167" i="38"/>
  <c r="W154" i="38"/>
  <c r="L154" i="38"/>
  <c r="B155" i="38"/>
  <c r="G150" i="38"/>
  <c r="V142" i="38"/>
  <c r="L138" i="38"/>
  <c r="M138" i="38"/>
  <c r="N138" i="38" s="1"/>
  <c r="O138" i="38" s="1"/>
  <c r="P138" i="38" s="1"/>
  <c r="J139" i="38" s="1"/>
  <c r="K139" i="38" s="1"/>
  <c r="K138" i="38"/>
  <c r="J138" i="38"/>
  <c r="H142" i="38"/>
  <c r="U130" i="38"/>
  <c r="K131" i="38"/>
  <c r="Z22" i="39"/>
  <c r="Y22" i="39"/>
  <c r="AA11" i="39"/>
  <c r="AA10" i="39"/>
  <c r="AA9" i="39"/>
  <c r="AA8" i="39"/>
  <c r="AA7" i="39"/>
  <c r="AA6" i="39"/>
  <c r="AA5" i="39"/>
  <c r="AA4" i="39"/>
  <c r="W22" i="39"/>
  <c r="V22" i="39"/>
  <c r="X21" i="39"/>
  <c r="X20" i="39"/>
  <c r="X19" i="39"/>
  <c r="X17" i="39"/>
  <c r="X16" i="39"/>
  <c r="X15" i="39"/>
  <c r="X14" i="39"/>
  <c r="X13" i="39"/>
  <c r="X12" i="39"/>
  <c r="X11" i="39"/>
  <c r="X10" i="39"/>
  <c r="X9" i="39"/>
  <c r="X8" i="39"/>
  <c r="X7" i="39"/>
  <c r="X6" i="39"/>
  <c r="X5" i="39"/>
  <c r="X4" i="39"/>
  <c r="G130" i="38"/>
  <c r="P200" i="38"/>
  <c r="J201" i="38" s="1"/>
  <c r="K201" i="38" s="1"/>
  <c r="AB188" i="38"/>
  <c r="AC188" i="38" s="1"/>
  <c r="AD188" i="38" s="1"/>
  <c r="AE188" i="38" s="1"/>
  <c r="AF188" i="38" s="1"/>
  <c r="AG188" i="38" s="1"/>
  <c r="AA189" i="38" s="1"/>
  <c r="AB189" i="38" s="1"/>
  <c r="AC189" i="38" s="1"/>
  <c r="AD189" i="38" s="1"/>
  <c r="AE189" i="38" s="1"/>
  <c r="AF189" i="38" s="1"/>
  <c r="AG189" i="38" s="1"/>
  <c r="AA190" i="38" s="1"/>
  <c r="AB190" i="38" s="1"/>
  <c r="AC190" i="38" s="1"/>
  <c r="AD190" i="38" s="1"/>
  <c r="AE190" i="38" s="1"/>
  <c r="AF190" i="38" s="1"/>
  <c r="AG190" i="38" s="1"/>
  <c r="AA191" i="38" s="1"/>
  <c r="AB191" i="38" s="1"/>
  <c r="AC191" i="38" s="1"/>
  <c r="AD191" i="38" s="1"/>
  <c r="AE191" i="38" s="1"/>
  <c r="AF191" i="38" s="1"/>
  <c r="AG191" i="38" s="1"/>
  <c r="AA192" i="38" s="1"/>
  <c r="AB192" i="38" s="1"/>
  <c r="AC192" i="38" s="1"/>
  <c r="AD192" i="38" s="1"/>
  <c r="AE192" i="38" s="1"/>
  <c r="AF192" i="38" s="1"/>
  <c r="AG192" i="38" s="1"/>
  <c r="AA193" i="38" s="1"/>
  <c r="AB193" i="38" s="1"/>
  <c r="AC193" i="38" s="1"/>
  <c r="AD193" i="38" s="1"/>
  <c r="AE193" i="38" s="1"/>
  <c r="AF193" i="38" s="1"/>
  <c r="AG193" i="38" s="1"/>
  <c r="H188" i="38"/>
  <c r="B189" i="38" s="1"/>
  <c r="C189" i="38" s="1"/>
  <c r="D189" i="38" s="1"/>
  <c r="E189" i="38" s="1"/>
  <c r="F189" i="38" s="1"/>
  <c r="G189" i="38" s="1"/>
  <c r="H189" i="38" s="1"/>
  <c r="B190" i="38" s="1"/>
  <c r="C190" i="38" s="1"/>
  <c r="D190" i="38" s="1"/>
  <c r="E190" i="38" s="1"/>
  <c r="F190" i="38" s="1"/>
  <c r="G190" i="38" s="1"/>
  <c r="H190" i="38" s="1"/>
  <c r="B191" i="38" s="1"/>
  <c r="C191" i="38" s="1"/>
  <c r="D191" i="38" s="1"/>
  <c r="E191" i="38" s="1"/>
  <c r="F191" i="38" s="1"/>
  <c r="G191" i="38" s="1"/>
  <c r="H191" i="38" s="1"/>
  <c r="B192" i="38" s="1"/>
  <c r="C192" i="38" s="1"/>
  <c r="D192" i="38" s="1"/>
  <c r="E192" i="38" s="1"/>
  <c r="F192" i="38" s="1"/>
  <c r="U162" i="38"/>
  <c r="V162" i="38" s="1"/>
  <c r="W162" i="38" s="1"/>
  <c r="X162" i="38" s="1"/>
  <c r="R163" i="38" s="1"/>
  <c r="S163" i="38" s="1"/>
  <c r="T163" i="38" s="1"/>
  <c r="U163" i="38" s="1"/>
  <c r="V163" i="38" s="1"/>
  <c r="W163" i="38" s="1"/>
  <c r="X163" i="38" s="1"/>
  <c r="R164" i="38" s="1"/>
  <c r="S164" i="38" s="1"/>
  <c r="T164" i="38" s="1"/>
  <c r="U164" i="38" s="1"/>
  <c r="V164" i="38" s="1"/>
  <c r="W164" i="38" s="1"/>
  <c r="X164" i="38" s="1"/>
  <c r="R165" i="38" s="1"/>
  <c r="S165" i="38" s="1"/>
  <c r="T165" i="38" s="1"/>
  <c r="U165" i="38" s="1"/>
  <c r="V165" i="38" s="1"/>
  <c r="W165" i="38" s="1"/>
  <c r="X165" i="38" s="1"/>
  <c r="R166" i="38" s="1"/>
  <c r="S166" i="38" s="1"/>
  <c r="T166" i="38" s="1"/>
  <c r="U166" i="38" s="1"/>
  <c r="L162" i="38"/>
  <c r="M162" i="38" s="1"/>
  <c r="N162" i="38" s="1"/>
  <c r="O162" i="38" s="1"/>
  <c r="P162" i="38" s="1"/>
  <c r="J163" i="38" s="1"/>
  <c r="K163" i="38" s="1"/>
  <c r="L163" i="38" s="1"/>
  <c r="M163" i="38" s="1"/>
  <c r="N163" i="38" s="1"/>
  <c r="O163" i="38" s="1"/>
  <c r="P163" i="38" s="1"/>
  <c r="J164" i="38" s="1"/>
  <c r="K164" i="38" s="1"/>
  <c r="L164" i="38" s="1"/>
  <c r="M164" i="38" s="1"/>
  <c r="N164" i="38" s="1"/>
  <c r="O164" i="38" s="1"/>
  <c r="P164" i="38" s="1"/>
  <c r="J165" i="38" s="1"/>
  <c r="K165" i="38" s="1"/>
  <c r="L165" i="38" s="1"/>
  <c r="M165" i="38" s="1"/>
  <c r="N165" i="38" s="1"/>
  <c r="O165" i="38" s="1"/>
  <c r="P165" i="38" s="1"/>
  <c r="J166" i="38" s="1"/>
  <c r="H162" i="38"/>
  <c r="B163" i="38" s="1"/>
  <c r="C163" i="38" s="1"/>
  <c r="D163" i="38" s="1"/>
  <c r="E163" i="38" s="1"/>
  <c r="F163" i="38" s="1"/>
  <c r="G163" i="38" s="1"/>
  <c r="H163" i="38" s="1"/>
  <c r="B164" i="38" s="1"/>
  <c r="C164" i="38" s="1"/>
  <c r="D164" i="38" s="1"/>
  <c r="E164" i="38" s="1"/>
  <c r="F164" i="38" s="1"/>
  <c r="G164" i="38" s="1"/>
  <c r="H164" i="38" s="1"/>
  <c r="B165" i="38" s="1"/>
  <c r="C165" i="38" s="1"/>
  <c r="D165" i="38" s="1"/>
  <c r="E165" i="38" s="1"/>
  <c r="F165" i="38" s="1"/>
  <c r="G165" i="38" s="1"/>
  <c r="H165" i="38" s="1"/>
  <c r="B166" i="38" s="1"/>
  <c r="C166" i="38" s="1"/>
  <c r="D166" i="38" s="1"/>
  <c r="E166" i="38" s="1"/>
  <c r="F166" i="38" s="1"/>
  <c r="G166" i="38" s="1"/>
  <c r="H166" i="38" s="1"/>
  <c r="B167" i="38" s="1"/>
  <c r="U150" i="38"/>
  <c r="V150" i="38" s="1"/>
  <c r="W150" i="38" s="1"/>
  <c r="X150" i="38" s="1"/>
  <c r="R151" i="38" s="1"/>
  <c r="S151" i="38" s="1"/>
  <c r="T151" i="38" s="1"/>
  <c r="U151" i="38" s="1"/>
  <c r="V151" i="38" s="1"/>
  <c r="W151" i="38" s="1"/>
  <c r="X151" i="38" s="1"/>
  <c r="R152" i="38" s="1"/>
  <c r="S152" i="38" s="1"/>
  <c r="T152" i="38" s="1"/>
  <c r="U152" i="38" s="1"/>
  <c r="V152" i="38" s="1"/>
  <c r="W152" i="38" s="1"/>
  <c r="X152" i="38" s="1"/>
  <c r="R153" i="38" s="1"/>
  <c r="S153" i="38" s="1"/>
  <c r="T153" i="38" s="1"/>
  <c r="U153" i="38" s="1"/>
  <c r="V153" i="38" s="1"/>
  <c r="W153" i="38" s="1"/>
  <c r="X153" i="38" s="1"/>
  <c r="R154" i="38" s="1"/>
  <c r="S154" i="38" s="1"/>
  <c r="T154" i="38" s="1"/>
  <c r="U154" i="38" s="1"/>
  <c r="V154" i="38" s="1"/>
  <c r="K150" i="38"/>
  <c r="L150" i="38" s="1"/>
  <c r="M150" i="38" s="1"/>
  <c r="N150" i="38" s="1"/>
  <c r="O150" i="38" s="1"/>
  <c r="P150" i="38" s="1"/>
  <c r="J151" i="38" s="1"/>
  <c r="K151" i="38" s="1"/>
  <c r="L151" i="38" s="1"/>
  <c r="M151" i="38" s="1"/>
  <c r="N151" i="38" s="1"/>
  <c r="O151" i="38" s="1"/>
  <c r="P151" i="38" s="1"/>
  <c r="J152" i="38" s="1"/>
  <c r="K152" i="38" s="1"/>
  <c r="L152" i="38" s="1"/>
  <c r="M152" i="38" s="1"/>
  <c r="N152" i="38" s="1"/>
  <c r="O152" i="38" s="1"/>
  <c r="P152" i="38" s="1"/>
  <c r="J153" i="38" s="1"/>
  <c r="K153" i="38" s="1"/>
  <c r="L153" i="38" s="1"/>
  <c r="M153" i="38" s="1"/>
  <c r="N153" i="38" s="1"/>
  <c r="O153" i="38" s="1"/>
  <c r="P153" i="38" s="1"/>
  <c r="J154" i="38" s="1"/>
  <c r="K154" i="38" s="1"/>
  <c r="V138" i="38"/>
  <c r="W138" i="38" s="1"/>
  <c r="X138" i="38" s="1"/>
  <c r="R139" i="38" s="1"/>
  <c r="S139" i="38" s="1"/>
  <c r="T139" i="38" s="1"/>
  <c r="U139" i="38" s="1"/>
  <c r="V139" i="38" s="1"/>
  <c r="W139" i="38" s="1"/>
  <c r="X139" i="38" s="1"/>
  <c r="R140" i="38" s="1"/>
  <c r="S140" i="38" s="1"/>
  <c r="T140" i="38" s="1"/>
  <c r="U140" i="38" s="1"/>
  <c r="V140" i="38" s="1"/>
  <c r="W140" i="38" s="1"/>
  <c r="X140" i="38" s="1"/>
  <c r="R141" i="38" s="1"/>
  <c r="S141" i="38" s="1"/>
  <c r="T141" i="38" s="1"/>
  <c r="U141" i="38" s="1"/>
  <c r="V141" i="38" s="1"/>
  <c r="W141" i="38" s="1"/>
  <c r="X141" i="38" s="1"/>
  <c r="R142" i="38" s="1"/>
  <c r="S142" i="38" s="1"/>
  <c r="T142" i="38" s="1"/>
  <c r="U142" i="38" s="1"/>
  <c r="U138" i="38"/>
  <c r="AC126" i="38"/>
  <c r="AD126" i="38" s="1"/>
  <c r="AE126" i="38" s="1"/>
  <c r="AF126" i="38" s="1"/>
  <c r="AG126" i="38" s="1"/>
  <c r="AA127" i="38" s="1"/>
  <c r="AB127" i="38" s="1"/>
  <c r="AC127" i="38" s="1"/>
  <c r="AD127" i="38" s="1"/>
  <c r="AE127" i="38" s="1"/>
  <c r="AF127" i="38" s="1"/>
  <c r="AG127" i="38" s="1"/>
  <c r="AA128" i="38" s="1"/>
  <c r="AB128" i="38" s="1"/>
  <c r="AC128" i="38" s="1"/>
  <c r="AD128" i="38" s="1"/>
  <c r="AE128" i="38" s="1"/>
  <c r="AF128" i="38" s="1"/>
  <c r="AG128" i="38" s="1"/>
  <c r="AA129" i="38" s="1"/>
  <c r="AB129" i="38" s="1"/>
  <c r="AC129" i="38" s="1"/>
  <c r="AD129" i="38" s="1"/>
  <c r="AE129" i="38" s="1"/>
  <c r="AF129" i="38" s="1"/>
  <c r="AG129" i="38" s="1"/>
  <c r="AA130" i="38" s="1"/>
  <c r="AB130" i="38" s="1"/>
  <c r="AC130" i="38" s="1"/>
  <c r="AD130" i="38" s="1"/>
  <c r="AE130" i="38" s="1"/>
  <c r="AF130" i="38" s="1"/>
  <c r="AG130" i="38" s="1"/>
  <c r="AA131" i="38" s="1"/>
  <c r="AB131" i="38" s="1"/>
  <c r="AC131" i="38" s="1"/>
  <c r="AD131" i="38" s="1"/>
  <c r="AE131" i="38" s="1"/>
  <c r="AF131" i="38" s="1"/>
  <c r="AG131" i="38" s="1"/>
  <c r="AB126" i="38"/>
  <c r="P126" i="38"/>
  <c r="J127" i="38" s="1"/>
  <c r="K127" i="38" s="1"/>
  <c r="F126" i="38"/>
  <c r="G126" i="38" s="1"/>
  <c r="H126" i="38" s="1"/>
  <c r="B127" i="38" s="1"/>
  <c r="C127" i="38" s="1"/>
  <c r="D127" i="38" s="1"/>
  <c r="E127" i="38" s="1"/>
  <c r="F127" i="38" s="1"/>
  <c r="G127" i="38" s="1"/>
  <c r="H127" i="38" s="1"/>
  <c r="B128" i="38" s="1"/>
  <c r="C128" i="38" s="1"/>
  <c r="D128" i="38" s="1"/>
  <c r="E128" i="38" s="1"/>
  <c r="F128" i="38" s="1"/>
  <c r="G128" i="38" s="1"/>
  <c r="H128" i="38" s="1"/>
  <c r="B129" i="38" s="1"/>
  <c r="C129" i="38" s="1"/>
  <c r="D129" i="38" s="1"/>
  <c r="E129" i="38" s="1"/>
  <c r="F129" i="38" s="1"/>
  <c r="G129" i="38" s="1"/>
  <c r="H129" i="38" s="1"/>
  <c r="B130" i="38" s="1"/>
  <c r="C130" i="38" s="1"/>
  <c r="D130" i="38" s="1"/>
  <c r="E130" i="38" s="1"/>
  <c r="F130" i="38" s="1"/>
  <c r="H150" i="38" l="1"/>
  <c r="B151" i="38" s="1"/>
  <c r="C151" i="38" s="1"/>
  <c r="D151" i="38" s="1"/>
  <c r="E151" i="38" s="1"/>
  <c r="F151" i="38" s="1"/>
  <c r="G151" i="38" s="1"/>
  <c r="H151" i="38" s="1"/>
  <c r="B152" i="38" s="1"/>
  <c r="C152" i="38" s="1"/>
  <c r="D152" i="38" s="1"/>
  <c r="E152" i="38" s="1"/>
  <c r="F152" i="38" s="1"/>
  <c r="G152" i="38" s="1"/>
  <c r="H152" i="38" s="1"/>
  <c r="B153" i="38" s="1"/>
  <c r="C153" i="38" s="1"/>
  <c r="D153" i="38" s="1"/>
  <c r="E153" i="38" s="1"/>
  <c r="F153" i="38" s="1"/>
  <c r="G153" i="38" s="1"/>
  <c r="H153" i="38" s="1"/>
  <c r="B154" i="38" s="1"/>
  <c r="C154" i="38" s="1"/>
  <c r="D154" i="38" s="1"/>
  <c r="E154" i="38" s="1"/>
  <c r="F154" i="38" s="1"/>
  <c r="G154" i="38" s="1"/>
  <c r="H154" i="38" s="1"/>
  <c r="X22" i="39"/>
  <c r="AA22" i="39"/>
  <c r="W200" i="38"/>
  <c r="X200" i="38" s="1"/>
  <c r="R201" i="38" s="1"/>
  <c r="S201" i="38" s="1"/>
  <c r="T201" i="38" s="1"/>
  <c r="U201" i="38" s="1"/>
  <c r="V201" i="38" s="1"/>
  <c r="W201" i="38" s="1"/>
  <c r="X201" i="38" s="1"/>
  <c r="R202" i="38" s="1"/>
  <c r="S202" i="38" s="1"/>
  <c r="T202" i="38" s="1"/>
  <c r="U202" i="38" s="1"/>
  <c r="V202" i="38" s="1"/>
  <c r="W202" i="38" s="1"/>
  <c r="X202" i="38" s="1"/>
  <c r="R203" i="38" s="1"/>
  <c r="S203" i="38" s="1"/>
  <c r="T203" i="38" s="1"/>
  <c r="U203" i="38" s="1"/>
  <c r="V203" i="38" s="1"/>
  <c r="W203" i="38" s="1"/>
  <c r="X203" i="38" s="1"/>
  <c r="R204" i="38" s="1"/>
  <c r="S204" i="38" s="1"/>
  <c r="T204" i="38" s="1"/>
  <c r="U204" i="38" s="1"/>
  <c r="L201" i="38"/>
  <c r="M201" i="38" s="1"/>
  <c r="N201" i="38" s="1"/>
  <c r="O201" i="38" s="1"/>
  <c r="P201" i="38" s="1"/>
  <c r="J202" i="38" s="1"/>
  <c r="K202" i="38" s="1"/>
  <c r="L202" i="38" s="1"/>
  <c r="M202" i="38" s="1"/>
  <c r="N202" i="38" s="1"/>
  <c r="O202" i="38" s="1"/>
  <c r="P202" i="38" s="1"/>
  <c r="J203" i="38" s="1"/>
  <c r="K203" i="38" s="1"/>
  <c r="L203" i="38" s="1"/>
  <c r="M203" i="38" s="1"/>
  <c r="N203" i="38" s="1"/>
  <c r="O203" i="38" s="1"/>
  <c r="P203" i="38" s="1"/>
  <c r="J204" i="38" s="1"/>
  <c r="K204" i="38" s="1"/>
  <c r="L204" i="38" s="1"/>
  <c r="M204" i="38" s="1"/>
  <c r="N204" i="38" s="1"/>
  <c r="P188" i="38"/>
  <c r="J189" i="38" s="1"/>
  <c r="K189" i="38" s="1"/>
  <c r="L189" i="38" s="1"/>
  <c r="M189" i="38" s="1"/>
  <c r="N189" i="38" s="1"/>
  <c r="O189" i="38" s="1"/>
  <c r="P189" i="38" s="1"/>
  <c r="J190" i="38" s="1"/>
  <c r="K190" i="38" s="1"/>
  <c r="L190" i="38" s="1"/>
  <c r="M190" i="38" s="1"/>
  <c r="N190" i="38" s="1"/>
  <c r="O190" i="38" s="1"/>
  <c r="P190" i="38" s="1"/>
  <c r="J191" i="38" s="1"/>
  <c r="K191" i="38" s="1"/>
  <c r="L191" i="38" s="1"/>
  <c r="M191" i="38" s="1"/>
  <c r="N191" i="38" s="1"/>
  <c r="O191" i="38" s="1"/>
  <c r="P191" i="38" s="1"/>
  <c r="J192" i="38" s="1"/>
  <c r="K192" i="38" s="1"/>
  <c r="L192" i="38" s="1"/>
  <c r="M192" i="38" s="1"/>
  <c r="V188" i="38"/>
  <c r="W188" i="38" s="1"/>
  <c r="X188" i="38" s="1"/>
  <c r="R189" i="38" s="1"/>
  <c r="S189" i="38" s="1"/>
  <c r="T189" i="38" s="1"/>
  <c r="U189" i="38" s="1"/>
  <c r="V189" i="38" s="1"/>
  <c r="W189" i="38" s="1"/>
  <c r="X189" i="38" s="1"/>
  <c r="R190" i="38" s="1"/>
  <c r="S190" i="38" s="1"/>
  <c r="T190" i="38" s="1"/>
  <c r="U190" i="38" s="1"/>
  <c r="V190" i="38" s="1"/>
  <c r="W190" i="38" s="1"/>
  <c r="X190" i="38" s="1"/>
  <c r="R191" i="38" s="1"/>
  <c r="S191" i="38" s="1"/>
  <c r="T191" i="38" s="1"/>
  <c r="U191" i="38" s="1"/>
  <c r="V191" i="38" s="1"/>
  <c r="W191" i="38" s="1"/>
  <c r="X191" i="38" s="1"/>
  <c r="R192" i="38" s="1"/>
  <c r="S192" i="38" s="1"/>
  <c r="T192" i="38" s="1"/>
  <c r="H200" i="38"/>
  <c r="B201" i="38" s="1"/>
  <c r="C201" i="38" s="1"/>
  <c r="D201" i="38" s="1"/>
  <c r="E201" i="38" s="1"/>
  <c r="F201" i="38" s="1"/>
  <c r="G201" i="38" s="1"/>
  <c r="H201" i="38" s="1"/>
  <c r="B202" i="38" s="1"/>
  <c r="C202" i="38" s="1"/>
  <c r="D202" i="38" s="1"/>
  <c r="E202" i="38" s="1"/>
  <c r="F202" i="38" s="1"/>
  <c r="G202" i="38" s="1"/>
  <c r="H202" i="38" s="1"/>
  <c r="B203" i="38" s="1"/>
  <c r="C203" i="38" s="1"/>
  <c r="D203" i="38" s="1"/>
  <c r="E203" i="38" s="1"/>
  <c r="F203" i="38" s="1"/>
  <c r="G203" i="38" s="1"/>
  <c r="H203" i="38" s="1"/>
  <c r="B204" i="38" s="1"/>
  <c r="C204" i="38" s="1"/>
  <c r="D204" i="38" s="1"/>
  <c r="E204" i="38" s="1"/>
  <c r="F204" i="38" s="1"/>
  <c r="G204" i="38" s="1"/>
  <c r="D132" i="38"/>
  <c r="L156" i="38"/>
  <c r="L157" i="38" s="1"/>
  <c r="L139" i="38"/>
  <c r="M139" i="38" s="1"/>
  <c r="N139" i="38" s="1"/>
  <c r="O139" i="38" s="1"/>
  <c r="P139" i="38" s="1"/>
  <c r="J140" i="38" s="1"/>
  <c r="K140" i="38" s="1"/>
  <c r="L140" i="38" s="1"/>
  <c r="M140" i="38" s="1"/>
  <c r="N140" i="38" s="1"/>
  <c r="O140" i="38" s="1"/>
  <c r="P140" i="38" s="1"/>
  <c r="J141" i="38" s="1"/>
  <c r="K141" i="38" s="1"/>
  <c r="L141" i="38" s="1"/>
  <c r="M141" i="38" s="1"/>
  <c r="N141" i="38" s="1"/>
  <c r="O141" i="38" s="1"/>
  <c r="P141" i="38" s="1"/>
  <c r="J142" i="38" s="1"/>
  <c r="K142" i="38" s="1"/>
  <c r="L142" i="38" s="1"/>
  <c r="L127" i="38"/>
  <c r="M127" i="38" s="1"/>
  <c r="N127" i="38" s="1"/>
  <c r="O127" i="38" s="1"/>
  <c r="P127" i="38" s="1"/>
  <c r="J128" i="38" s="1"/>
  <c r="K128" i="38" s="1"/>
  <c r="L128" i="38" s="1"/>
  <c r="M128" i="38" s="1"/>
  <c r="N128" i="38" s="1"/>
  <c r="O128" i="38" s="1"/>
  <c r="P128" i="38" s="1"/>
  <c r="J129" i="38" s="1"/>
  <c r="K129" i="38" s="1"/>
  <c r="L129" i="38" s="1"/>
  <c r="M129" i="38" s="1"/>
  <c r="N129" i="38" s="1"/>
  <c r="O129" i="38" s="1"/>
  <c r="P129" i="38" s="1"/>
  <c r="J130" i="38" s="1"/>
  <c r="K130" i="38" s="1"/>
  <c r="L130" i="38" s="1"/>
  <c r="M130" i="38" s="1"/>
  <c r="N130" i="38" s="1"/>
  <c r="O130" i="38" s="1"/>
  <c r="P130" i="38" s="1"/>
  <c r="J131" i="38" s="1"/>
  <c r="T168" i="38"/>
  <c r="T169" i="38" s="1"/>
  <c r="T156" i="38"/>
  <c r="T157" i="38" s="1"/>
  <c r="T126" i="38"/>
  <c r="U126" i="38" s="1"/>
  <c r="V126" i="38" s="1"/>
  <c r="W126" i="38" s="1"/>
  <c r="X126" i="38" s="1"/>
  <c r="R127" i="38" s="1"/>
  <c r="S127" i="38" s="1"/>
  <c r="T127" i="38" s="1"/>
  <c r="U127" i="38" s="1"/>
  <c r="V127" i="38" s="1"/>
  <c r="W127" i="38" s="1"/>
  <c r="X127" i="38" s="1"/>
  <c r="R128" i="38" s="1"/>
  <c r="S128" i="38" s="1"/>
  <c r="T128" i="38" s="1"/>
  <c r="U128" i="38" s="1"/>
  <c r="V128" i="38" s="1"/>
  <c r="W128" i="38" s="1"/>
  <c r="X128" i="38" s="1"/>
  <c r="R129" i="38" s="1"/>
  <c r="S129" i="38" s="1"/>
  <c r="T129" i="38" s="1"/>
  <c r="U129" i="38" s="1"/>
  <c r="V129" i="38" s="1"/>
  <c r="W129" i="38" s="1"/>
  <c r="X129" i="38" s="1"/>
  <c r="R130" i="38" s="1"/>
  <c r="S130" i="38" s="1"/>
  <c r="T130" i="38" s="1"/>
  <c r="F138" i="38"/>
  <c r="G138" i="38" s="1"/>
  <c r="H138" i="38" s="1"/>
  <c r="B139" i="38" s="1"/>
  <c r="C139" i="38" s="1"/>
  <c r="D139" i="38" s="1"/>
  <c r="E139" i="38" s="1"/>
  <c r="F139" i="38" s="1"/>
  <c r="G139" i="38" s="1"/>
  <c r="H139" i="38" s="1"/>
  <c r="B140" i="38" s="1"/>
  <c r="C140" i="38" s="1"/>
  <c r="D140" i="38" s="1"/>
  <c r="E140" i="38" s="1"/>
  <c r="F140" i="38" s="1"/>
  <c r="G140" i="38" s="1"/>
  <c r="H140" i="38" s="1"/>
  <c r="B141" i="38" s="1"/>
  <c r="C141" i="38" s="1"/>
  <c r="D141" i="38" s="1"/>
  <c r="E141" i="38" s="1"/>
  <c r="F141" i="38" s="1"/>
  <c r="G141" i="38" s="1"/>
  <c r="H141" i="38" s="1"/>
  <c r="B142" i="38" s="1"/>
  <c r="C142" i="38" s="1"/>
  <c r="D142" i="38" s="1"/>
  <c r="E142" i="38" s="1"/>
  <c r="F142" i="38" s="1"/>
  <c r="G142" i="38" s="1"/>
  <c r="T207" i="38" l="1"/>
  <c r="D207" i="38"/>
  <c r="D156" i="38"/>
  <c r="D157" i="38" s="1"/>
  <c r="L144" i="38"/>
  <c r="L145" i="38" s="1"/>
  <c r="L207" i="38"/>
  <c r="D195" i="38"/>
  <c r="T195" i="38"/>
  <c r="L195" i="38"/>
  <c r="D144" i="38"/>
  <c r="D145" i="38" s="1"/>
  <c r="L132" i="38"/>
  <c r="L133" i="38" s="1"/>
  <c r="D133" i="38"/>
  <c r="T132" i="38"/>
  <c r="T133" i="38" s="1"/>
  <c r="U21" i="39"/>
  <c r="U17" i="39"/>
  <c r="U20" i="39"/>
  <c r="U16" i="39"/>
  <c r="U15" i="39"/>
  <c r="U14" i="39"/>
  <c r="U13" i="39"/>
  <c r="U12" i="39"/>
  <c r="U4" i="39"/>
  <c r="T100" i="38" l="1"/>
  <c r="U100" i="38" s="1"/>
  <c r="S100" i="38"/>
  <c r="L106" i="38"/>
  <c r="L100" i="38"/>
  <c r="M100" i="38" s="1"/>
  <c r="N100" i="38" s="1"/>
  <c r="O100" i="38" s="1"/>
  <c r="K100" i="38"/>
  <c r="D106" i="38"/>
  <c r="B105" i="38"/>
  <c r="H104" i="38"/>
  <c r="G34" i="38"/>
  <c r="D36" i="38"/>
  <c r="D53" i="38" s="1"/>
  <c r="D117" i="38" s="1"/>
  <c r="D179" i="38" s="1"/>
  <c r="D241" i="38" s="1"/>
  <c r="T95" i="38"/>
  <c r="T94" i="38"/>
  <c r="U92" i="38"/>
  <c r="V92" i="38" s="1"/>
  <c r="L94" i="38"/>
  <c r="J88" i="38"/>
  <c r="K88" i="38" s="1"/>
  <c r="L88" i="38" s="1"/>
  <c r="M88" i="38" s="1"/>
  <c r="N88" i="38" s="1"/>
  <c r="D94" i="38"/>
  <c r="G92" i="38"/>
  <c r="H92" i="38" s="1"/>
  <c r="T82" i="38"/>
  <c r="U80" i="38"/>
  <c r="L83" i="38"/>
  <c r="L82" i="38"/>
  <c r="K81" i="38"/>
  <c r="G80" i="38"/>
  <c r="T71" i="38"/>
  <c r="T70" i="38"/>
  <c r="T68" i="38"/>
  <c r="J69" i="38"/>
  <c r="F68" i="38"/>
  <c r="D70" i="38"/>
  <c r="D71" i="38" s="1"/>
  <c r="L48" i="38"/>
  <c r="T48" i="38"/>
  <c r="T47" i="38"/>
  <c r="P46" i="38"/>
  <c r="D48" i="38"/>
  <c r="T36" i="38"/>
  <c r="T37" i="38"/>
  <c r="U34" i="38"/>
  <c r="L37" i="38"/>
  <c r="K34" i="38"/>
  <c r="J35" i="38"/>
  <c r="D175" i="38" l="1"/>
  <c r="D237" i="38"/>
  <c r="V100" i="38"/>
  <c r="W100" i="38" s="1"/>
  <c r="X100" i="38" s="1"/>
  <c r="R101" i="38" s="1"/>
  <c r="S101" i="38" s="1"/>
  <c r="D37" i="38"/>
  <c r="AB6" i="38"/>
  <c r="AC6" i="38"/>
  <c r="AD6" i="38"/>
  <c r="AE6" i="38" s="1"/>
  <c r="AF6" i="38" s="1"/>
  <c r="AG6" i="38" s="1"/>
  <c r="AA7" i="38" s="1"/>
  <c r="AB7" i="38" s="1"/>
  <c r="AC7" i="38" s="1"/>
  <c r="AD7" i="38" s="1"/>
  <c r="AE7" i="38" s="1"/>
  <c r="AF7" i="38" s="1"/>
  <c r="AG7" i="38" s="1"/>
  <c r="AA8" i="38" s="1"/>
  <c r="AB8" i="38" s="1"/>
  <c r="AC8" i="38" s="1"/>
  <c r="AD8" i="38" s="1"/>
  <c r="AE8" i="38" s="1"/>
  <c r="AF8" i="38" s="1"/>
  <c r="AG8" i="38" s="1"/>
  <c r="AA9" i="38" s="1"/>
  <c r="AB9" i="38" s="1"/>
  <c r="AC9" i="38" s="1"/>
  <c r="AD9" i="38" s="1"/>
  <c r="AE9" i="38" s="1"/>
  <c r="AF9" i="38" s="1"/>
  <c r="AG9" i="38" s="1"/>
  <c r="AA10" i="38" s="1"/>
  <c r="AB10" i="38" s="1"/>
  <c r="AC10" i="38" s="1"/>
  <c r="AD10" i="38" s="1"/>
  <c r="AE10" i="38" s="1"/>
  <c r="AF10" i="38" s="1"/>
  <c r="AG10" i="38" s="1"/>
  <c r="AA11" i="38" s="1"/>
  <c r="AB11" i="38" s="1"/>
  <c r="AC11" i="38" s="1"/>
  <c r="AD11" i="38" s="1"/>
  <c r="AE11" i="38" s="1"/>
  <c r="AF11" i="38" s="1"/>
  <c r="AG11" i="38" s="1"/>
  <c r="J101" i="38"/>
  <c r="K101" i="38" s="1"/>
  <c r="P100" i="38"/>
  <c r="O88" i="38"/>
  <c r="L70" i="38" l="1"/>
  <c r="L71" i="38" s="1"/>
  <c r="F88" i="38"/>
  <c r="G88" i="38" s="1"/>
  <c r="H88" i="38" s="1"/>
  <c r="B89" i="38" s="1"/>
  <c r="C89" i="38" s="1"/>
  <c r="D89" i="38" s="1"/>
  <c r="E89" i="38" s="1"/>
  <c r="F89" i="38" s="1"/>
  <c r="G89" i="38" s="1"/>
  <c r="H89" i="38" s="1"/>
  <c r="B90" i="38" s="1"/>
  <c r="C90" i="38" s="1"/>
  <c r="D90" i="38" s="1"/>
  <c r="E90" i="38" s="1"/>
  <c r="F90" i="38" s="1"/>
  <c r="G90" i="38" s="1"/>
  <c r="H90" i="38" s="1"/>
  <c r="B91" i="38" s="1"/>
  <c r="C91" i="38" s="1"/>
  <c r="D91" i="38" s="1"/>
  <c r="E91" i="38" s="1"/>
  <c r="F91" i="38" s="1"/>
  <c r="G91" i="38" s="1"/>
  <c r="H91" i="38" s="1"/>
  <c r="B92" i="38" s="1"/>
  <c r="C92" i="38" s="1"/>
  <c r="D92" i="38" s="1"/>
  <c r="E92" i="38" s="1"/>
  <c r="F92" i="38" s="1"/>
  <c r="L101" i="38"/>
  <c r="M101" i="38" s="1"/>
  <c r="N101" i="38" s="1"/>
  <c r="O101" i="38" s="1"/>
  <c r="P101" i="38" s="1"/>
  <c r="J102" i="38" s="1"/>
  <c r="K102" i="38" s="1"/>
  <c r="L102" i="38" s="1"/>
  <c r="M102" i="38" s="1"/>
  <c r="N102" i="38" s="1"/>
  <c r="O102" i="38" s="1"/>
  <c r="P102" i="38" s="1"/>
  <c r="J103" i="38" s="1"/>
  <c r="K103" i="38" s="1"/>
  <c r="L103" i="38" s="1"/>
  <c r="M103" i="38" s="1"/>
  <c r="N103" i="38" s="1"/>
  <c r="O103" i="38" s="1"/>
  <c r="P103" i="38" s="1"/>
  <c r="J104" i="38" s="1"/>
  <c r="G100" i="38"/>
  <c r="H100" i="38" s="1"/>
  <c r="B101" i="38" s="1"/>
  <c r="C101" i="38" s="1"/>
  <c r="D101" i="38" s="1"/>
  <c r="E101" i="38" s="1"/>
  <c r="F101" i="38" s="1"/>
  <c r="G101" i="38" s="1"/>
  <c r="H101" i="38" s="1"/>
  <c r="B102" i="38" s="1"/>
  <c r="C102" i="38" s="1"/>
  <c r="D102" i="38" s="1"/>
  <c r="E102" i="38" s="1"/>
  <c r="F102" i="38" s="1"/>
  <c r="G102" i="38" s="1"/>
  <c r="H102" i="38" s="1"/>
  <c r="B103" i="38" s="1"/>
  <c r="C103" i="38" s="1"/>
  <c r="D103" i="38" s="1"/>
  <c r="E103" i="38" s="1"/>
  <c r="F103" i="38" s="1"/>
  <c r="G103" i="38" s="1"/>
  <c r="H103" i="38" s="1"/>
  <c r="B104" i="38" s="1"/>
  <c r="C104" i="38" s="1"/>
  <c r="D104" i="38" s="1"/>
  <c r="E104" i="38" s="1"/>
  <c r="F104" i="38" s="1"/>
  <c r="G104" i="38" s="1"/>
  <c r="T101" i="38"/>
  <c r="U101" i="38" s="1"/>
  <c r="V101" i="38" s="1"/>
  <c r="W101" i="38" s="1"/>
  <c r="X101" i="38" s="1"/>
  <c r="R102" i="38" s="1"/>
  <c r="S102" i="38" s="1"/>
  <c r="T102" i="38" s="1"/>
  <c r="U102" i="38" s="1"/>
  <c r="V102" i="38" s="1"/>
  <c r="W102" i="38" s="1"/>
  <c r="X102" i="38" s="1"/>
  <c r="R103" i="38" s="1"/>
  <c r="S103" i="38" s="1"/>
  <c r="T103" i="38" s="1"/>
  <c r="U103" i="38" s="1"/>
  <c r="V103" i="38" s="1"/>
  <c r="W103" i="38" s="1"/>
  <c r="X103" i="38" s="1"/>
  <c r="R104" i="38" s="1"/>
  <c r="S104" i="38" s="1"/>
  <c r="T104" i="38" s="1"/>
  <c r="U104" i="38" s="1"/>
  <c r="T106" i="38" s="1"/>
  <c r="T107" i="38" s="1"/>
  <c r="T88" i="38"/>
  <c r="P88" i="38"/>
  <c r="J89" i="38" s="1"/>
  <c r="K89" i="38" s="1"/>
  <c r="L89" i="38" s="1"/>
  <c r="M89" i="38" s="1"/>
  <c r="N89" i="38" s="1"/>
  <c r="O89" i="38" s="1"/>
  <c r="P89" i="38" s="1"/>
  <c r="J90" i="38" s="1"/>
  <c r="K90" i="38" s="1"/>
  <c r="L90" i="38" s="1"/>
  <c r="M90" i="38" s="1"/>
  <c r="N90" i="38" s="1"/>
  <c r="O90" i="38" s="1"/>
  <c r="P90" i="38" s="1"/>
  <c r="J91" i="38" s="1"/>
  <c r="K91" i="38" s="1"/>
  <c r="L91" i="38" s="1"/>
  <c r="M91" i="38" s="1"/>
  <c r="N91" i="38" s="1"/>
  <c r="O91" i="38" s="1"/>
  <c r="P91" i="38" s="1"/>
  <c r="J92" i="38" s="1"/>
  <c r="K92" i="38" s="1"/>
  <c r="B98" i="22"/>
  <c r="L107" i="38" l="1"/>
  <c r="D107" i="38"/>
  <c r="U88" i="38"/>
  <c r="V88" i="38" s="1"/>
  <c r="W88" i="38" s="1"/>
  <c r="X88" i="38" s="1"/>
  <c r="R89" i="38" s="1"/>
  <c r="S89" i="38" s="1"/>
  <c r="T89" i="38" s="1"/>
  <c r="U89" i="38" s="1"/>
  <c r="V89" i="38" s="1"/>
  <c r="W89" i="38" s="1"/>
  <c r="X89" i="38" s="1"/>
  <c r="R90" i="38" s="1"/>
  <c r="S90" i="38" s="1"/>
  <c r="T90" i="38" s="1"/>
  <c r="U90" i="38" s="1"/>
  <c r="V90" i="38" s="1"/>
  <c r="W90" i="38" s="1"/>
  <c r="X90" i="38" s="1"/>
  <c r="R91" i="38" s="1"/>
  <c r="S91" i="38" s="1"/>
  <c r="T91" i="38" s="1"/>
  <c r="U91" i="38" s="1"/>
  <c r="V91" i="38" s="1"/>
  <c r="W91" i="38" s="1"/>
  <c r="X91" i="38" s="1"/>
  <c r="R92" i="38" s="1"/>
  <c r="S92" i="38" s="1"/>
  <c r="T92" i="38" s="1"/>
  <c r="D95" i="38"/>
  <c r="L95" i="38"/>
  <c r="B195" i="22" l="1"/>
  <c r="B194" i="22"/>
  <c r="B192" i="22"/>
  <c r="B191" i="22"/>
  <c r="B189" i="22"/>
  <c r="B187" i="22"/>
  <c r="B185" i="22"/>
  <c r="B184" i="22"/>
  <c r="B182" i="22"/>
  <c r="T76" i="38" l="1"/>
  <c r="U76" i="38" s="1"/>
  <c r="V76" i="38" s="1"/>
  <c r="E76" i="38"/>
  <c r="F76" i="38" s="1"/>
  <c r="G76" i="38" s="1"/>
  <c r="H76" i="38" s="1"/>
  <c r="B77" i="38" s="1"/>
  <c r="S64" i="38"/>
  <c r="T64" i="38" s="1"/>
  <c r="U64" i="38" s="1"/>
  <c r="O64" i="38"/>
  <c r="E64" i="38"/>
  <c r="F64" i="38" s="1"/>
  <c r="G64" i="38" s="1"/>
  <c r="F42" i="38"/>
  <c r="S30" i="38"/>
  <c r="T30" i="38" s="1"/>
  <c r="U30" i="38" s="1"/>
  <c r="E30" i="38"/>
  <c r="F30" i="38" s="1"/>
  <c r="G30" i="38" s="1"/>
  <c r="H30" i="38" s="1"/>
  <c r="G42" i="38" l="1"/>
  <c r="B283" i="22" l="1"/>
  <c r="B282" i="22"/>
  <c r="B280" i="22"/>
  <c r="B279" i="22"/>
  <c r="B277" i="22"/>
  <c r="B275" i="22"/>
  <c r="B273" i="22"/>
  <c r="B272" i="22"/>
  <c r="B270" i="22"/>
  <c r="T22" i="39" l="1"/>
  <c r="S22" i="39"/>
  <c r="Q22" i="39"/>
  <c r="R21" i="39"/>
  <c r="O21" i="39"/>
  <c r="I21" i="39"/>
  <c r="K21" i="39" s="1"/>
  <c r="R20" i="39"/>
  <c r="O20" i="39"/>
  <c r="I20" i="39"/>
  <c r="K20" i="39" s="1"/>
  <c r="I19" i="39"/>
  <c r="K19" i="39" s="1"/>
  <c r="R17" i="39"/>
  <c r="O17" i="39"/>
  <c r="I17" i="39"/>
  <c r="K17" i="39" s="1"/>
  <c r="R16" i="39"/>
  <c r="O16" i="39"/>
  <c r="I16" i="39"/>
  <c r="K16" i="39" s="1"/>
  <c r="R15" i="39"/>
  <c r="O15" i="39"/>
  <c r="I15" i="39"/>
  <c r="K15" i="39" s="1"/>
  <c r="R14" i="39"/>
  <c r="O14" i="39"/>
  <c r="I14" i="39"/>
  <c r="K14" i="39" s="1"/>
  <c r="R13" i="39"/>
  <c r="O13" i="39"/>
  <c r="I13" i="39"/>
  <c r="K13" i="39" s="1"/>
  <c r="R12" i="39"/>
  <c r="O12" i="39"/>
  <c r="I12" i="39"/>
  <c r="K12" i="39" s="1"/>
  <c r="U11" i="39"/>
  <c r="I11" i="39"/>
  <c r="K11" i="39" s="1"/>
  <c r="U10" i="39"/>
  <c r="I10" i="39"/>
  <c r="K10" i="39" s="1"/>
  <c r="U9" i="39"/>
  <c r="I9" i="39"/>
  <c r="K9" i="39" s="1"/>
  <c r="U8" i="39"/>
  <c r="I8" i="39"/>
  <c r="K8" i="39" s="1"/>
  <c r="U7" i="39"/>
  <c r="I7" i="39"/>
  <c r="K7" i="39" s="1"/>
  <c r="U6" i="39"/>
  <c r="I6" i="39"/>
  <c r="K6" i="39" s="1"/>
  <c r="U5" i="39"/>
  <c r="K5" i="39"/>
  <c r="I5" i="39"/>
  <c r="K4" i="39"/>
  <c r="I4" i="39"/>
  <c r="W76" i="38"/>
  <c r="AB64" i="38"/>
  <c r="AC64" i="38" s="1"/>
  <c r="AD64" i="38" s="1"/>
  <c r="AE64" i="38" s="1"/>
  <c r="AF64" i="38" s="1"/>
  <c r="AG64" i="38" s="1"/>
  <c r="AA65" i="38" s="1"/>
  <c r="AB65" i="38" s="1"/>
  <c r="AC65" i="38" s="1"/>
  <c r="AD65" i="38" s="1"/>
  <c r="AE65" i="38" s="1"/>
  <c r="AF65" i="38" s="1"/>
  <c r="AG65" i="38" s="1"/>
  <c r="AA66" i="38" s="1"/>
  <c r="AB66" i="38" s="1"/>
  <c r="AC66" i="38" s="1"/>
  <c r="AD66" i="38" s="1"/>
  <c r="AE66" i="38" s="1"/>
  <c r="AF66" i="38" s="1"/>
  <c r="AG66" i="38" s="1"/>
  <c r="AA67" i="38" s="1"/>
  <c r="AB67" i="38" s="1"/>
  <c r="AC67" i="38" s="1"/>
  <c r="AD67" i="38" s="1"/>
  <c r="AE67" i="38" s="1"/>
  <c r="AF67" i="38" s="1"/>
  <c r="AG67" i="38" s="1"/>
  <c r="AA68" i="38" s="1"/>
  <c r="AB68" i="38" s="1"/>
  <c r="AC68" i="38" s="1"/>
  <c r="AD68" i="38" s="1"/>
  <c r="AE68" i="38" s="1"/>
  <c r="AF68" i="38" s="1"/>
  <c r="AG68" i="38" s="1"/>
  <c r="AA69" i="38" s="1"/>
  <c r="AB69" i="38" s="1"/>
  <c r="AC69" i="38" s="1"/>
  <c r="AD69" i="38" s="1"/>
  <c r="AE69" i="38" s="1"/>
  <c r="AF69" i="38" s="1"/>
  <c r="AG69" i="38" s="1"/>
  <c r="V64" i="38"/>
  <c r="P64" i="38"/>
  <c r="J65" i="38" s="1"/>
  <c r="K65" i="38" s="1"/>
  <c r="H64" i="38"/>
  <c r="B65" i="38" s="1"/>
  <c r="C65" i="38" s="1"/>
  <c r="R43" i="38"/>
  <c r="S43" i="38" s="1"/>
  <c r="J43" i="38"/>
  <c r="K43" i="38" s="1"/>
  <c r="L43" i="38" s="1"/>
  <c r="M43" i="38" s="1"/>
  <c r="N43" i="38" s="1"/>
  <c r="O43" i="38" s="1"/>
  <c r="V30" i="38"/>
  <c r="P30" i="38"/>
  <c r="J31" i="38" s="1"/>
  <c r="K31" i="38" s="1"/>
  <c r="B31" i="38"/>
  <c r="C31" i="38" s="1"/>
  <c r="O5" i="39" l="1"/>
  <c r="X76" i="38"/>
  <c r="R77" i="38" s="1"/>
  <c r="S77" i="38" s="1"/>
  <c r="T77" i="38" s="1"/>
  <c r="U77" i="38" s="1"/>
  <c r="V77" i="38" s="1"/>
  <c r="W77" i="38" s="1"/>
  <c r="X77" i="38" s="1"/>
  <c r="R78" i="38" s="1"/>
  <c r="L65" i="38"/>
  <c r="M65" i="38" s="1"/>
  <c r="N65" i="38" s="1"/>
  <c r="O65" i="38" s="1"/>
  <c r="P65" i="38" s="1"/>
  <c r="J66" i="38" s="1"/>
  <c r="K66" i="38" s="1"/>
  <c r="L66" i="38" s="1"/>
  <c r="M66" i="38" s="1"/>
  <c r="N66" i="38" s="1"/>
  <c r="O66" i="38" s="1"/>
  <c r="P66" i="38" s="1"/>
  <c r="J67" i="38" s="1"/>
  <c r="K67" i="38" s="1"/>
  <c r="L67" i="38" s="1"/>
  <c r="M67" i="38" s="1"/>
  <c r="N67" i="38" s="1"/>
  <c r="O67" i="38" s="1"/>
  <c r="P67" i="38" s="1"/>
  <c r="J68" i="38" s="1"/>
  <c r="K68" i="38" s="1"/>
  <c r="L68" i="38" s="1"/>
  <c r="M68" i="38" s="1"/>
  <c r="N68" i="38" s="1"/>
  <c r="O68" i="38" s="1"/>
  <c r="P68" i="38" s="1"/>
  <c r="T43" i="38"/>
  <c r="U43" i="38" s="1"/>
  <c r="V43" i="38" s="1"/>
  <c r="W43" i="38" s="1"/>
  <c r="X43" i="38" s="1"/>
  <c r="R44" i="38" s="1"/>
  <c r="S44" i="38" s="1"/>
  <c r="T44" i="38" s="1"/>
  <c r="U44" i="38" s="1"/>
  <c r="P43" i="38"/>
  <c r="J44" i="38" s="1"/>
  <c r="K44" i="38" s="1"/>
  <c r="L44" i="38" s="1"/>
  <c r="M44" i="38" s="1"/>
  <c r="N44" i="38" s="1"/>
  <c r="O44" i="38" s="1"/>
  <c r="P44" i="38" s="1"/>
  <c r="J45" i="38" s="1"/>
  <c r="K45" i="38" s="1"/>
  <c r="L45" i="38" s="1"/>
  <c r="M45" i="38" s="1"/>
  <c r="W30" i="38"/>
  <c r="X30" i="38" s="1"/>
  <c r="R31" i="38" s="1"/>
  <c r="S31" i="38" s="1"/>
  <c r="T31" i="38" s="1"/>
  <c r="U31" i="38" s="1"/>
  <c r="V31" i="38" s="1"/>
  <c r="W31" i="38" s="1"/>
  <c r="X31" i="38" s="1"/>
  <c r="R32" i="38" s="1"/>
  <c r="S32" i="38" s="1"/>
  <c r="T32" i="38" s="1"/>
  <c r="U32" i="38" s="1"/>
  <c r="V32" i="38" s="1"/>
  <c r="W32" i="38" s="1"/>
  <c r="X32" i="38" s="1"/>
  <c r="R33" i="38" s="1"/>
  <c r="S33" i="38" s="1"/>
  <c r="T33" i="38" s="1"/>
  <c r="U33" i="38" s="1"/>
  <c r="V33" i="38" s="1"/>
  <c r="W33" i="38" s="1"/>
  <c r="X33" i="38" s="1"/>
  <c r="R34" i="38" s="1"/>
  <c r="S34" i="38" s="1"/>
  <c r="T34" i="38" s="1"/>
  <c r="L31" i="38"/>
  <c r="M31" i="38" s="1"/>
  <c r="N31" i="38" s="1"/>
  <c r="O31" i="38" s="1"/>
  <c r="P31" i="38" s="1"/>
  <c r="J32" i="38" s="1"/>
  <c r="K32" i="38" s="1"/>
  <c r="L32" i="38" s="1"/>
  <c r="M32" i="38" s="1"/>
  <c r="N32" i="38" s="1"/>
  <c r="O32" i="38" s="1"/>
  <c r="P32" i="38" s="1"/>
  <c r="J33" i="38" s="1"/>
  <c r="K33" i="38" s="1"/>
  <c r="L33" i="38" s="1"/>
  <c r="M33" i="38" s="1"/>
  <c r="N33" i="38" s="1"/>
  <c r="O33" i="38" s="1"/>
  <c r="P33" i="38" s="1"/>
  <c r="J34" i="38" s="1"/>
  <c r="L34" i="38" s="1"/>
  <c r="M34" i="38" s="1"/>
  <c r="N34" i="38" s="1"/>
  <c r="O34" i="38" s="1"/>
  <c r="P34" i="38" s="1"/>
  <c r="N22" i="39"/>
  <c r="O7" i="39"/>
  <c r="O11" i="39"/>
  <c r="O10" i="39"/>
  <c r="O9" i="39"/>
  <c r="O8" i="39"/>
  <c r="O6" i="39"/>
  <c r="C77" i="38"/>
  <c r="U22" i="39"/>
  <c r="D65" i="38"/>
  <c r="E65" i="38" s="1"/>
  <c r="F65" i="38" s="1"/>
  <c r="G65" i="38" s="1"/>
  <c r="H65" i="38" s="1"/>
  <c r="B66" i="38" s="1"/>
  <c r="C66" i="38" s="1"/>
  <c r="D66" i="38" s="1"/>
  <c r="E66" i="38" s="1"/>
  <c r="F66" i="38" s="1"/>
  <c r="G66" i="38" s="1"/>
  <c r="D31" i="38"/>
  <c r="E31" i="38" s="1"/>
  <c r="F31" i="38" s="1"/>
  <c r="G31" i="38" s="1"/>
  <c r="H31" i="38" s="1"/>
  <c r="B32" i="38" s="1"/>
  <c r="C32" i="38" s="1"/>
  <c r="D32" i="38" s="1"/>
  <c r="E32" i="38" s="1"/>
  <c r="F32" i="38" s="1"/>
  <c r="G32" i="38" s="1"/>
  <c r="H32" i="38" s="1"/>
  <c r="B33" i="38" s="1"/>
  <c r="C33" i="38" s="1"/>
  <c r="D33" i="38" s="1"/>
  <c r="E33" i="38" s="1"/>
  <c r="F33" i="38" s="1"/>
  <c r="G33" i="38" s="1"/>
  <c r="H33" i="38" s="1"/>
  <c r="B34" i="38" s="1"/>
  <c r="C34" i="38" s="1"/>
  <c r="D34" i="38" s="1"/>
  <c r="E34" i="38" s="1"/>
  <c r="F34" i="38" s="1"/>
  <c r="P76" i="38"/>
  <c r="J77" i="38" s="1"/>
  <c r="K77" i="38" s="1"/>
  <c r="W64" i="38"/>
  <c r="X64" i="38" s="1"/>
  <c r="R65" i="38" s="1"/>
  <c r="S65" i="38" s="1"/>
  <c r="T65" i="38" s="1"/>
  <c r="U65" i="38" s="1"/>
  <c r="V65" i="38" s="1"/>
  <c r="W65" i="38" s="1"/>
  <c r="X65" i="38" s="1"/>
  <c r="R66" i="38" s="1"/>
  <c r="S66" i="38" s="1"/>
  <c r="T66" i="38" s="1"/>
  <c r="U66" i="38" s="1"/>
  <c r="V66" i="38" s="1"/>
  <c r="W66" i="38" s="1"/>
  <c r="X66" i="38" s="1"/>
  <c r="R67" i="38" s="1"/>
  <c r="S67" i="38" s="1"/>
  <c r="T67" i="38" s="1"/>
  <c r="U67" i="38" s="1"/>
  <c r="V67" i="38" s="1"/>
  <c r="W67" i="38" s="1"/>
  <c r="X67" i="38" s="1"/>
  <c r="R68" i="38" s="1"/>
  <c r="S68" i="38" s="1"/>
  <c r="S78" i="38" l="1"/>
  <c r="L77" i="38"/>
  <c r="M77" i="38" s="1"/>
  <c r="N77" i="38" s="1"/>
  <c r="D77" i="38"/>
  <c r="E77" i="38" s="1"/>
  <c r="F77" i="38" s="1"/>
  <c r="G77" i="38" s="1"/>
  <c r="H77" i="38" s="1"/>
  <c r="H66" i="38"/>
  <c r="B67" i="38" s="1"/>
  <c r="C67" i="38" s="1"/>
  <c r="D67" i="38" s="1"/>
  <c r="E67" i="38" s="1"/>
  <c r="F67" i="38" s="1"/>
  <c r="V44" i="38"/>
  <c r="C78" i="38"/>
  <c r="D78" i="38" s="1"/>
  <c r="E78" i="38" s="1"/>
  <c r="F78" i="38" s="1"/>
  <c r="G78" i="38" s="1"/>
  <c r="H78" i="38" s="1"/>
  <c r="B79" i="38" s="1"/>
  <c r="C79" i="38" s="1"/>
  <c r="B78" i="38"/>
  <c r="N45" i="38"/>
  <c r="O45" i="38" s="1"/>
  <c r="P45" i="38" s="1"/>
  <c r="J46" i="38" s="1"/>
  <c r="K46" i="38" s="1"/>
  <c r="L46" i="38" s="1"/>
  <c r="M46" i="38" s="1"/>
  <c r="N46" i="38" s="1"/>
  <c r="O46" i="38" s="1"/>
  <c r="H42" i="38"/>
  <c r="B43" i="38" s="1"/>
  <c r="T78" i="38" l="1"/>
  <c r="U78" i="38" s="1"/>
  <c r="V78" i="38" s="1"/>
  <c r="W78" i="38" s="1"/>
  <c r="X78" i="38" s="1"/>
  <c r="R79" i="38" s="1"/>
  <c r="O77" i="38"/>
  <c r="G67" i="38"/>
  <c r="H67" i="38" s="1"/>
  <c r="B68" i="38" s="1"/>
  <c r="C68" i="38" s="1"/>
  <c r="D68" i="38" s="1"/>
  <c r="E68" i="38" s="1"/>
  <c r="W44" i="38"/>
  <c r="X44" i="38" s="1"/>
  <c r="R45" i="38" s="1"/>
  <c r="S45" i="38" s="1"/>
  <c r="C43" i="38"/>
  <c r="D79" i="38"/>
  <c r="E79" i="38" s="1"/>
  <c r="F79" i="38" s="1"/>
  <c r="G79" i="38" s="1"/>
  <c r="H79" i="38" s="1"/>
  <c r="B80" i="38" s="1"/>
  <c r="C80" i="38" s="1"/>
  <c r="D80" i="38" s="1"/>
  <c r="E80" i="38" s="1"/>
  <c r="F80" i="38" s="1"/>
  <c r="L49" i="38"/>
  <c r="S79" i="38" l="1"/>
  <c r="T79" i="38" s="1"/>
  <c r="U79" i="38" s="1"/>
  <c r="V79" i="38" s="1"/>
  <c r="W79" i="38" s="1"/>
  <c r="X79" i="38" s="1"/>
  <c r="R80" i="38" s="1"/>
  <c r="S80" i="38" s="1"/>
  <c r="T80" i="38" s="1"/>
  <c r="T83" i="38" s="1"/>
  <c r="P77" i="38"/>
  <c r="J78" i="38" s="1"/>
  <c r="K78" i="38" s="1"/>
  <c r="L78" i="38" s="1"/>
  <c r="M78" i="38" s="1"/>
  <c r="N78" i="38" s="1"/>
  <c r="O78" i="38" s="1"/>
  <c r="P78" i="38" s="1"/>
  <c r="J79" i="38" s="1"/>
  <c r="K79" i="38" s="1"/>
  <c r="L79" i="38" s="1"/>
  <c r="M79" i="38" s="1"/>
  <c r="N79" i="38" s="1"/>
  <c r="O79" i="38" s="1"/>
  <c r="P79" i="38" s="1"/>
  <c r="J80" i="38" s="1"/>
  <c r="K80" i="38" s="1"/>
  <c r="L80" i="38" s="1"/>
  <c r="M80" i="38" s="1"/>
  <c r="N80" i="38" s="1"/>
  <c r="O80" i="38" s="1"/>
  <c r="P80" i="38" s="1"/>
  <c r="J81" i="38" s="1"/>
  <c r="D82" i="38"/>
  <c r="D83" i="38" s="1"/>
  <c r="T45" i="38"/>
  <c r="D43" i="38"/>
  <c r="E43" i="38" s="1"/>
  <c r="F43" i="38" s="1"/>
  <c r="G43" i="38" s="1"/>
  <c r="H43" i="38" s="1"/>
  <c r="B44" i="38" s="1"/>
  <c r="C44" i="38" s="1"/>
  <c r="D44" i="38"/>
  <c r="E44" i="38" s="1"/>
  <c r="F44" i="38" s="1"/>
  <c r="G44" i="38" s="1"/>
  <c r="H44" i="38" s="1"/>
  <c r="B45" i="38" s="1"/>
  <c r="C45" i="38" s="1"/>
  <c r="D45" i="38" s="1"/>
  <c r="E45" i="38" s="1"/>
  <c r="F45" i="38" s="1"/>
  <c r="G45" i="38" s="1"/>
  <c r="H45" i="38" s="1"/>
  <c r="B46" i="38" s="1"/>
  <c r="C46" i="38" s="1"/>
  <c r="D46" i="38" s="1"/>
  <c r="E46" i="38" s="1"/>
  <c r="F46" i="38" s="1"/>
  <c r="G46" i="38" s="1"/>
  <c r="D112" i="38" l="1"/>
  <c r="U45" i="38"/>
  <c r="V45" i="38" s="1"/>
  <c r="W45" i="38" s="1"/>
  <c r="X45" i="38" s="1"/>
  <c r="R46" i="38" s="1"/>
  <c r="S46" i="38" s="1"/>
  <c r="T46" i="38" s="1"/>
  <c r="U46" i="38" s="1"/>
  <c r="V46" i="38" s="1"/>
  <c r="W46" i="38" s="1"/>
  <c r="X46" i="38" s="1"/>
  <c r="R47" i="38" s="1"/>
  <c r="S47" i="38" s="1"/>
  <c r="T49" i="38" l="1"/>
  <c r="D54" i="38" s="1"/>
  <c r="D118" i="38" s="1"/>
  <c r="D180" i="38" s="1"/>
  <c r="D111" i="38"/>
  <c r="D113" i="38" s="1"/>
  <c r="D49" i="38"/>
  <c r="D242" i="38" l="1"/>
  <c r="D243" i="38" s="1"/>
  <c r="D181" i="38"/>
  <c r="D119" i="38"/>
  <c r="D55" i="38"/>
  <c r="B50" i="22" l="1"/>
  <c r="J7" i="26" l="1"/>
  <c r="J19" i="26"/>
  <c r="J21" i="26" l="1"/>
  <c r="J20" i="26"/>
  <c r="J15" i="26"/>
  <c r="J16" i="26" s="1"/>
  <c r="J11" i="26"/>
  <c r="J13" i="26" s="1"/>
  <c r="J9" i="26"/>
  <c r="J8" i="26"/>
  <c r="J12" i="26" l="1"/>
  <c r="J17" i="26"/>
  <c r="B236" i="22"/>
  <c r="B235" i="22"/>
  <c r="B233" i="22"/>
  <c r="B231" i="22"/>
  <c r="B226" i="22"/>
  <c r="B53" i="22"/>
  <c r="B355" i="22" l="1"/>
  <c r="B352" i="22"/>
  <c r="B239" i="22"/>
  <c r="B238" i="22"/>
  <c r="B229" i="22"/>
  <c r="B228" i="22"/>
  <c r="B5" i="26" l="1"/>
  <c r="P22" i="39" l="1"/>
  <c r="R22" i="39"/>
  <c r="M22" i="39"/>
  <c r="O4" i="39" l="1"/>
  <c r="O22" i="39" s="1"/>
</calcChain>
</file>

<file path=xl/sharedStrings.xml><?xml version="1.0" encoding="utf-8"?>
<sst xmlns="http://schemas.openxmlformats.org/spreadsheetml/2006/main" count="2474" uniqueCount="476">
  <si>
    <t>料金徴収主任</t>
    <rPh sb="0" eb="2">
      <t>リョウキン</t>
    </rPh>
    <rPh sb="2" eb="4">
      <t>チョウシュウ</t>
    </rPh>
    <rPh sb="4" eb="6">
      <t>シュニン</t>
    </rPh>
    <phoneticPr fontId="2"/>
  </si>
  <si>
    <t>24
（0）</t>
    <phoneticPr fontId="2"/>
  </si>
  <si>
    <t>深夜割増（休憩除く6時間）</t>
    <rPh sb="0" eb="2">
      <t>シンヤ</t>
    </rPh>
    <rPh sb="2" eb="4">
      <t>ワリマシ</t>
    </rPh>
    <rPh sb="5" eb="7">
      <t>キュウケイ</t>
    </rPh>
    <rPh sb="7" eb="8">
      <t>ノゾ</t>
    </rPh>
    <rPh sb="10" eb="12">
      <t>ジカン</t>
    </rPh>
    <phoneticPr fontId="2"/>
  </si>
  <si>
    <t>徴収責任者</t>
    <rPh sb="0" eb="2">
      <t>チョウシュウ</t>
    </rPh>
    <rPh sb="2" eb="5">
      <t>セキニンシャ</t>
    </rPh>
    <phoneticPr fontId="2"/>
  </si>
  <si>
    <t>料金徴収員</t>
    <rPh sb="0" eb="2">
      <t>リョウキン</t>
    </rPh>
    <rPh sb="2" eb="5">
      <t>チョウシュウイン</t>
    </rPh>
    <phoneticPr fontId="2"/>
  </si>
  <si>
    <t>×</t>
    <phoneticPr fontId="2"/>
  </si>
  <si>
    <t>＝</t>
    <phoneticPr fontId="2"/>
  </si>
  <si>
    <t>日</t>
    <rPh sb="0" eb="1">
      <t>ニチ</t>
    </rPh>
    <phoneticPr fontId="2"/>
  </si>
  <si>
    <t>宿直</t>
    <rPh sb="0" eb="2">
      <t>シュクチョク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</si>
  <si>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</si>
  <si>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</si>
  <si>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料金徴収主任Ａ</t>
    <rPh sb="0" eb="2">
      <t>リョウキン</t>
    </rPh>
    <rPh sb="2" eb="4">
      <t>チョウシュウ</t>
    </rPh>
    <rPh sb="4" eb="6">
      <t>シュニン</t>
    </rPh>
    <phoneticPr fontId="2"/>
  </si>
  <si>
    <t>料金徴収員Ａ</t>
    <rPh sb="0" eb="2">
      <t>リョウキン</t>
    </rPh>
    <rPh sb="2" eb="5">
      <t>チョウシュウイン</t>
    </rPh>
    <phoneticPr fontId="2"/>
  </si>
  <si>
    <t>料金徴収主任Ｂ</t>
    <rPh sb="0" eb="2">
      <t>リョウキン</t>
    </rPh>
    <rPh sb="2" eb="4">
      <t>チョウシュウ</t>
    </rPh>
    <rPh sb="4" eb="6">
      <t>シュニン</t>
    </rPh>
    <phoneticPr fontId="2"/>
  </si>
  <si>
    <t>料金徴収員Ｂ</t>
    <rPh sb="0" eb="2">
      <t>リョウキン</t>
    </rPh>
    <rPh sb="2" eb="5">
      <t>チョウシュウイン</t>
    </rPh>
    <phoneticPr fontId="2"/>
  </si>
  <si>
    <t>料金徴収員Ｂ</t>
    <rPh sb="0" eb="2">
      <t>リョウキン</t>
    </rPh>
    <rPh sb="2" eb="4">
      <t>チョウシュウ</t>
    </rPh>
    <rPh sb="4" eb="5">
      <t>イン</t>
    </rPh>
    <phoneticPr fontId="2"/>
  </si>
  <si>
    <t>●8月1日～31日　24.0h</t>
    <rPh sb="2" eb="3">
      <t>ガツ</t>
    </rPh>
    <rPh sb="4" eb="5">
      <t>ニチ</t>
    </rPh>
    <rPh sb="8" eb="9">
      <t>ニチ</t>
    </rPh>
    <phoneticPr fontId="2"/>
  </si>
  <si>
    <t>●10月1日　19.0h（0:00～19:00）</t>
    <rPh sb="3" eb="4">
      <t>ガツ</t>
    </rPh>
    <rPh sb="5" eb="6">
      <t>ニチ</t>
    </rPh>
    <phoneticPr fontId="2"/>
  </si>
  <si>
    <t>費目　工種　種別　細別</t>
    <rPh sb="0" eb="2">
      <t>ヒモク</t>
    </rPh>
    <rPh sb="3" eb="4">
      <t>コウ</t>
    </rPh>
    <rPh sb="4" eb="5">
      <t>シュ</t>
    </rPh>
    <rPh sb="6" eb="8">
      <t>シュベツ</t>
    </rPh>
    <rPh sb="9" eb="11">
      <t>サイベツ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</si>
  <si>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</si>
  <si>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</si>
  <si>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</si>
  <si>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</si>
  <si>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適用</t>
    <rPh sb="0" eb="2">
      <t>テキヨウ</t>
    </rPh>
    <phoneticPr fontId="2"/>
  </si>
  <si>
    <t>式</t>
    <rPh sb="0" eb="1">
      <t>シキ</t>
    </rPh>
    <phoneticPr fontId="2"/>
  </si>
  <si>
    <t>直接人件費</t>
    <rPh sb="0" eb="2">
      <t>チョクセツ</t>
    </rPh>
    <rPh sb="2" eb="5">
      <t>ジンケンヒ</t>
    </rPh>
    <phoneticPr fontId="2"/>
  </si>
  <si>
    <t>料金徴収業務</t>
    <rPh sb="0" eb="2">
      <t>リョウキン</t>
    </rPh>
    <rPh sb="2" eb="4">
      <t>チョウシュウ</t>
    </rPh>
    <rPh sb="4" eb="6">
      <t>ギョウム</t>
    </rPh>
    <phoneticPr fontId="2"/>
  </si>
  <si>
    <t>直接費計</t>
    <rPh sb="0" eb="2">
      <t>チョクセツ</t>
    </rPh>
    <rPh sb="2" eb="3">
      <t>ヒ</t>
    </rPh>
    <rPh sb="3" eb="4">
      <t>ケイ</t>
    </rPh>
    <phoneticPr fontId="2"/>
  </si>
  <si>
    <t>業務価格</t>
    <rPh sb="0" eb="2">
      <t>ギョウム</t>
    </rPh>
    <rPh sb="2" eb="4">
      <t>カカク</t>
    </rPh>
    <phoneticPr fontId="2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</si>
  <si>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3">
      <t>ソウトウガク</t>
    </rPh>
    <phoneticPr fontId="2"/>
  </si>
  <si>
    <t>業務費計</t>
    <rPh sb="0" eb="3">
      <t>ギョウムヒ</t>
    </rPh>
    <rPh sb="3" eb="4">
      <t>ケイ</t>
    </rPh>
    <phoneticPr fontId="2"/>
  </si>
  <si>
    <t>●3月16日～31日　9.0h（9:00～18:00）</t>
    <rPh sb="2" eb="3">
      <t>ガツ</t>
    </rPh>
    <rPh sb="5" eb="6">
      <t>ニチ</t>
    </rPh>
    <rPh sb="9" eb="10">
      <t>ニチ</t>
    </rPh>
    <phoneticPr fontId="2"/>
  </si>
  <si>
    <t>内訳表</t>
    <rPh sb="0" eb="3">
      <t>ウチワケヒョウ</t>
    </rPh>
    <phoneticPr fontId="2"/>
  </si>
  <si>
    <t>名称・規格</t>
    <rPh sb="0" eb="2">
      <t>メイショウ</t>
    </rPh>
    <rPh sb="3" eb="5">
      <t>キカク</t>
    </rPh>
    <phoneticPr fontId="2"/>
  </si>
  <si>
    <t>合計</t>
    <rPh sb="0" eb="2">
      <t>ゴウケイ</t>
    </rPh>
    <phoneticPr fontId="2"/>
  </si>
  <si>
    <t>円</t>
    <rPh sb="0" eb="1">
      <t>エン</t>
    </rPh>
    <phoneticPr fontId="8"/>
  </si>
  <si>
    <t>直接経費</t>
    <rPh sb="0" eb="2">
      <t>チョクセツ</t>
    </rPh>
    <rPh sb="2" eb="4">
      <t>ケイヒ</t>
    </rPh>
    <phoneticPr fontId="8"/>
  </si>
  <si>
    <t>区　　分</t>
    <rPh sb="0" eb="1">
      <t>ク</t>
    </rPh>
    <rPh sb="3" eb="4">
      <t>ブン</t>
    </rPh>
    <phoneticPr fontId="8"/>
  </si>
  <si>
    <t>積　　算　　内　　訳</t>
    <rPh sb="0" eb="1">
      <t>セキ</t>
    </rPh>
    <rPh sb="3" eb="4">
      <t>サン</t>
    </rPh>
    <rPh sb="6" eb="7">
      <t>ウチ</t>
    </rPh>
    <rPh sb="9" eb="10">
      <t>ヤク</t>
    </rPh>
    <phoneticPr fontId="8"/>
  </si>
  <si>
    <t>　</t>
    <phoneticPr fontId="8"/>
  </si>
  <si>
    <t>　</t>
    <phoneticPr fontId="8"/>
  </si>
  <si>
    <t>①　旅費交通費</t>
    <rPh sb="2" eb="4">
      <t>リョヒ</t>
    </rPh>
    <rPh sb="4" eb="7">
      <t>コウツウヒ</t>
    </rPh>
    <phoneticPr fontId="8"/>
  </si>
  <si>
    <t>（円）</t>
    <rPh sb="1" eb="2">
      <t>エン</t>
    </rPh>
    <phoneticPr fontId="8"/>
  </si>
  <si>
    <t>（人）</t>
    <rPh sb="1" eb="2">
      <t>ニン</t>
    </rPh>
    <phoneticPr fontId="8"/>
  </si>
  <si>
    <t>（月）</t>
    <rPh sb="1" eb="2">
      <t>ツキ</t>
    </rPh>
    <phoneticPr fontId="8"/>
  </si>
  <si>
    <t>交通費計</t>
    <rPh sb="0" eb="3">
      <t>コウツウヒ</t>
    </rPh>
    <rPh sb="3" eb="4">
      <t>ケイ</t>
    </rPh>
    <phoneticPr fontId="8"/>
  </si>
  <si>
    <t>④　被服費</t>
    <rPh sb="2" eb="5">
      <t>ヒフクヒ</t>
    </rPh>
    <phoneticPr fontId="8"/>
  </si>
  <si>
    <t xml:space="preserve"> </t>
    <phoneticPr fontId="8"/>
  </si>
  <si>
    <t>（セット）</t>
    <phoneticPr fontId="8"/>
  </si>
  <si>
    <t>×</t>
    <phoneticPr fontId="8"/>
  </si>
  <si>
    <t>=</t>
    <phoneticPr fontId="8"/>
  </si>
  <si>
    <t>×</t>
    <phoneticPr fontId="8"/>
  </si>
  <si>
    <t>=</t>
    <phoneticPr fontId="8"/>
  </si>
  <si>
    <t>被服費計</t>
    <rPh sb="0" eb="2">
      <t>ヒフク</t>
    </rPh>
    <rPh sb="2" eb="3">
      <t>ヒ</t>
    </rPh>
    <rPh sb="3" eb="4">
      <t>ケイ</t>
    </rPh>
    <phoneticPr fontId="8"/>
  </si>
  <si>
    <t>⑤　寝具類</t>
    <rPh sb="2" eb="5">
      <t>シングルイ</t>
    </rPh>
    <phoneticPr fontId="8"/>
  </si>
  <si>
    <t xml:space="preserve"> </t>
    <phoneticPr fontId="8"/>
  </si>
  <si>
    <t>（年）</t>
    <rPh sb="1" eb="2">
      <t>ネン</t>
    </rPh>
    <phoneticPr fontId="8"/>
  </si>
  <si>
    <t>寝具類計</t>
    <rPh sb="0" eb="3">
      <t>シングルイ</t>
    </rPh>
    <rPh sb="3" eb="4">
      <t>ケイ</t>
    </rPh>
    <phoneticPr fontId="8"/>
  </si>
  <si>
    <t>直接経費</t>
    <rPh sb="0" eb="2">
      <t>チョクセツ</t>
    </rPh>
    <rPh sb="2" eb="4">
      <t>ケイヒ</t>
    </rPh>
    <phoneticPr fontId="2"/>
  </si>
  <si>
    <t>＝</t>
    <phoneticPr fontId="2"/>
  </si>
  <si>
    <t>＋</t>
    <phoneticPr fontId="2"/>
  </si>
  <si>
    <t>+</t>
    <phoneticPr fontId="2"/>
  </si>
  <si>
    <t>料金徴収主任A</t>
    <rPh sb="0" eb="2">
      <t>リョウキン</t>
    </rPh>
    <rPh sb="2" eb="4">
      <t>チョウシュウ</t>
    </rPh>
    <rPh sb="4" eb="6">
      <t>シュニン</t>
    </rPh>
    <phoneticPr fontId="2"/>
  </si>
  <si>
    <t>ｈ</t>
    <phoneticPr fontId="2"/>
  </si>
  <si>
    <t>料金徴収主任B</t>
    <rPh sb="0" eb="2">
      <t>リョウキン</t>
    </rPh>
    <rPh sb="2" eb="4">
      <t>チョウシュウ</t>
    </rPh>
    <rPh sb="4" eb="6">
      <t>シュニン</t>
    </rPh>
    <phoneticPr fontId="2"/>
  </si>
  <si>
    <t>料金徴収員A</t>
    <rPh sb="0" eb="2">
      <t>リョウキン</t>
    </rPh>
    <rPh sb="2" eb="4">
      <t>チョウシュウ</t>
    </rPh>
    <rPh sb="4" eb="5">
      <t>イン</t>
    </rPh>
    <phoneticPr fontId="2"/>
  </si>
  <si>
    <t>料金徴収員B</t>
    <rPh sb="0" eb="2">
      <t>リョウキン</t>
    </rPh>
    <rPh sb="2" eb="5">
      <t>チョウシュウイン</t>
    </rPh>
    <phoneticPr fontId="2"/>
  </si>
  <si>
    <t>第101号明細書　料金徴収業務（４月１日～１９日）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</si>
  <si>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第102号明細書　料金徴収業務（４月２０日～３０日）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20" eb="21">
      <t>ニチ</t>
    </rPh>
    <rPh sb="24" eb="25">
      <t>ニチ</t>
    </rPh>
    <phoneticPr fontId="2"/>
  </si>
  <si>
    <t>第103号明細書　料金徴収業務（５月１日～３１日）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</si>
  <si>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料金徴収主任A深夜割増</t>
    <rPh sb="0" eb="2">
      <t>リョウキン</t>
    </rPh>
    <rPh sb="2" eb="4">
      <t>チョウシュウ</t>
    </rPh>
    <rPh sb="4" eb="6">
      <t>シュニン</t>
    </rPh>
    <rPh sb="7" eb="9">
      <t>シンヤ</t>
    </rPh>
    <rPh sb="9" eb="10">
      <t>ワ</t>
    </rPh>
    <rPh sb="10" eb="11">
      <t>マ</t>
    </rPh>
    <phoneticPr fontId="2"/>
  </si>
  <si>
    <t>料金徴収員A深夜割増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</si>
  <si>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宿直員</t>
    <rPh sb="0" eb="2">
      <t>シュクチョク</t>
    </rPh>
    <rPh sb="2" eb="3">
      <t>イン</t>
    </rPh>
    <phoneticPr fontId="2"/>
  </si>
  <si>
    <t>第104号明細書　料金徴収業務（６月１日～２９日）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</si>
  <si>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料金徴収員B</t>
    <rPh sb="0" eb="2">
      <t>リョウキン</t>
    </rPh>
    <rPh sb="2" eb="4">
      <t>チョウシュウ</t>
    </rPh>
    <rPh sb="4" eb="5">
      <t>イン</t>
    </rPh>
    <phoneticPr fontId="2"/>
  </si>
  <si>
    <t>第105号明細書　料金徴収業務（６月３０日）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20" eb="21">
      <t>ニチ</t>
    </rPh>
    <phoneticPr fontId="2"/>
  </si>
  <si>
    <t>料金徴収主任B深夜割増</t>
    <rPh sb="0" eb="2">
      <t>リョウキン</t>
    </rPh>
    <rPh sb="2" eb="4">
      <t>チョウシュウ</t>
    </rPh>
    <rPh sb="4" eb="6">
      <t>シュニン</t>
    </rPh>
    <rPh sb="7" eb="9">
      <t>シンヤ</t>
    </rPh>
    <rPh sb="9" eb="10">
      <t>ワ</t>
    </rPh>
    <rPh sb="10" eb="11">
      <t>マ</t>
    </rPh>
    <phoneticPr fontId="2"/>
  </si>
  <si>
    <t>料金徴収員B深夜割増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</si>
  <si>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1h</t>
    <phoneticPr fontId="2"/>
  </si>
  <si>
    <t>料金徴収業務（４月１日～４月１９日）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</si>
  <si>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第101明細書</t>
    <rPh sb="0" eb="1">
      <t>ダイ</t>
    </rPh>
    <rPh sb="4" eb="7">
      <t>メイサイショ</t>
    </rPh>
    <phoneticPr fontId="2"/>
  </si>
  <si>
    <t>第102明細書</t>
    <rPh sb="0" eb="1">
      <t>ダイ</t>
    </rPh>
    <rPh sb="4" eb="7">
      <t>メイサイショ</t>
    </rPh>
    <phoneticPr fontId="2"/>
  </si>
  <si>
    <t>第103明細書</t>
    <rPh sb="0" eb="1">
      <t>ダイ</t>
    </rPh>
    <rPh sb="4" eb="7">
      <t>メイサイショ</t>
    </rPh>
    <phoneticPr fontId="2"/>
  </si>
  <si>
    <t>第104明細書</t>
    <rPh sb="0" eb="1">
      <t>ダイ</t>
    </rPh>
    <rPh sb="4" eb="7">
      <t>メイサイショ</t>
    </rPh>
    <phoneticPr fontId="2"/>
  </si>
  <si>
    <t>第105明細書</t>
    <rPh sb="0" eb="1">
      <t>ダイ</t>
    </rPh>
    <rPh sb="4" eb="7">
      <t>メイサイショ</t>
    </rPh>
    <phoneticPr fontId="2"/>
  </si>
  <si>
    <t>第107明細書</t>
    <rPh sb="0" eb="1">
      <t>ダイ</t>
    </rPh>
    <rPh sb="4" eb="7">
      <t>メイサイショ</t>
    </rPh>
    <phoneticPr fontId="2"/>
  </si>
  <si>
    <t>第108明細書</t>
    <rPh sb="0" eb="1">
      <t>ダイ</t>
    </rPh>
    <rPh sb="4" eb="7">
      <t>メイサイショ</t>
    </rPh>
    <phoneticPr fontId="2"/>
  </si>
  <si>
    <t>第109明細書</t>
    <rPh sb="0" eb="1">
      <t>ダイ</t>
    </rPh>
    <rPh sb="4" eb="7">
      <t>メイサイショ</t>
    </rPh>
    <phoneticPr fontId="2"/>
  </si>
  <si>
    <t>第111明細書</t>
    <rPh sb="0" eb="1">
      <t>ダイ</t>
    </rPh>
    <rPh sb="4" eb="7">
      <t>メイサイショ</t>
    </rPh>
    <phoneticPr fontId="2"/>
  </si>
  <si>
    <t>第112明細書</t>
    <rPh sb="0" eb="1">
      <t>ダイ</t>
    </rPh>
    <rPh sb="4" eb="7">
      <t>メイサイショ</t>
    </rPh>
    <phoneticPr fontId="2"/>
  </si>
  <si>
    <t>第113明細書</t>
    <rPh sb="0" eb="1">
      <t>ダイ</t>
    </rPh>
    <rPh sb="4" eb="7">
      <t>メイサイショ</t>
    </rPh>
    <phoneticPr fontId="2"/>
  </si>
  <si>
    <t>第114明細書</t>
    <rPh sb="0" eb="1">
      <t>ダイ</t>
    </rPh>
    <rPh sb="4" eb="7">
      <t>メイサイショ</t>
    </rPh>
    <phoneticPr fontId="2"/>
  </si>
  <si>
    <t>第115明細書</t>
    <rPh sb="0" eb="1">
      <t>ダイ</t>
    </rPh>
    <rPh sb="4" eb="7">
      <t>メイサイショ</t>
    </rPh>
    <phoneticPr fontId="2"/>
  </si>
  <si>
    <t>第117明細書</t>
    <rPh sb="0" eb="1">
      <t>ダイ</t>
    </rPh>
    <rPh sb="4" eb="7">
      <t>メイサイショ</t>
    </rPh>
    <phoneticPr fontId="2"/>
  </si>
  <si>
    <t>第118明細書</t>
    <rPh sb="0" eb="1">
      <t>ダイ</t>
    </rPh>
    <rPh sb="4" eb="7">
      <t>メイサイショ</t>
    </rPh>
    <phoneticPr fontId="2"/>
  </si>
  <si>
    <t>料金徴収業務（４月２０日～４月３０日）</t>
    <rPh sb="0" eb="2">
      <t>リョウキン</t>
    </rPh>
    <rPh sb="2" eb="4">
      <t>チョウシュウ</t>
    </rPh>
    <rPh sb="4" eb="6">
      <t>ギョウム</t>
    </rPh>
    <rPh sb="8" eb="9">
      <t>ツキ</t>
    </rPh>
    <rPh sb="11" eb="12">
      <t>ニチ</t>
    </rPh>
    <rPh sb="14" eb="15">
      <t>ツキ</t>
    </rPh>
    <rPh sb="17" eb="18">
      <t>ニチ</t>
    </rPh>
    <phoneticPr fontId="2"/>
  </si>
  <si>
    <t>料金徴収業務（５月１日～５月３１日）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</si>
  <si>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料金徴収業務（６月１日～６月２９日）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</si>
  <si>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料金徴収業務（６月３０日）</t>
    <rPh sb="0" eb="2">
      <t>リョウキン</t>
    </rPh>
    <rPh sb="2" eb="4">
      <t>チョウシュウ</t>
    </rPh>
    <rPh sb="4" eb="6">
      <t>ギョウム</t>
    </rPh>
    <rPh sb="8" eb="9">
      <t>ツキ</t>
    </rPh>
    <rPh sb="11" eb="12">
      <t>ニチ</t>
    </rPh>
    <phoneticPr fontId="2"/>
  </si>
  <si>
    <t>料金徴収業務（８月１日～８月３１日）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</si>
  <si>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料金徴収業務（１０月１日）</t>
    <rPh sb="0" eb="2">
      <t>リョウキン</t>
    </rPh>
    <rPh sb="2" eb="4">
      <t>チョウシュウ</t>
    </rPh>
    <rPh sb="4" eb="6">
      <t>ギョウム</t>
    </rPh>
    <rPh sb="9" eb="10">
      <t>ツキ</t>
    </rPh>
    <rPh sb="11" eb="12">
      <t>ニチ</t>
    </rPh>
    <phoneticPr fontId="2"/>
  </si>
  <si>
    <t>料金徴収業務（１０月２日～１０月３１日）</t>
    <rPh sb="0" eb="2">
      <t>リョウキン</t>
    </rPh>
    <rPh sb="2" eb="4">
      <t>チョウシュウ</t>
    </rPh>
    <rPh sb="4" eb="6">
      <t>ギョウム</t>
    </rPh>
    <rPh sb="9" eb="10">
      <t>ツキ</t>
    </rPh>
    <rPh sb="11" eb="12">
      <t>ニチ</t>
    </rPh>
    <rPh sb="15" eb="16">
      <t>ツキ</t>
    </rPh>
    <rPh sb="18" eb="19">
      <t>ニチ</t>
    </rPh>
    <phoneticPr fontId="2"/>
  </si>
  <si>
    <t>料金徴収業務（１１月１日～１１月１５日）</t>
    <rPh sb="0" eb="2">
      <t>リョウキン</t>
    </rPh>
    <rPh sb="2" eb="4">
      <t>チョウシュウ</t>
    </rPh>
    <rPh sb="4" eb="6">
      <t>ギョウム</t>
    </rPh>
    <rPh sb="9" eb="10">
      <t>ツキ</t>
    </rPh>
    <rPh sb="11" eb="12">
      <t>ニチ</t>
    </rPh>
    <rPh sb="15" eb="16">
      <t>ツキ</t>
    </rPh>
    <rPh sb="18" eb="19">
      <t>ニチ</t>
    </rPh>
    <phoneticPr fontId="2"/>
  </si>
  <si>
    <t>料金徴収業務（１１月１６日～１１月３０日）</t>
    <rPh sb="0" eb="2">
      <t>リョウキン</t>
    </rPh>
    <rPh sb="2" eb="4">
      <t>チョウシュウ</t>
    </rPh>
    <rPh sb="4" eb="6">
      <t>ギョウム</t>
    </rPh>
    <rPh sb="9" eb="10">
      <t>ツキ</t>
    </rPh>
    <rPh sb="12" eb="13">
      <t>ニチ</t>
    </rPh>
    <rPh sb="16" eb="17">
      <t>ツキ</t>
    </rPh>
    <rPh sb="19" eb="20">
      <t>ニチ</t>
    </rPh>
    <phoneticPr fontId="2"/>
  </si>
  <si>
    <t>料金徴収業務（１２月１日～１２月３１日）</t>
    <rPh sb="0" eb="2">
      <t>リョウキン</t>
    </rPh>
    <rPh sb="2" eb="4">
      <t>チョウシュウ</t>
    </rPh>
    <rPh sb="4" eb="6">
      <t>ギョウム</t>
    </rPh>
    <rPh sb="9" eb="10">
      <t>ツキ</t>
    </rPh>
    <rPh sb="11" eb="12">
      <t>ニチ</t>
    </rPh>
    <rPh sb="15" eb="16">
      <t>ツキ</t>
    </rPh>
    <rPh sb="18" eb="19">
      <t>ニチ</t>
    </rPh>
    <phoneticPr fontId="2"/>
  </si>
  <si>
    <t>料金徴収業務（１月１日～１月３１日）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</si>
  <si>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料金徴収業務（３月１日～３月１５日）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</si>
  <si>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料金徴収責任者</t>
    <rPh sb="0" eb="2">
      <t>リョウキン</t>
    </rPh>
    <rPh sb="2" eb="4">
      <t>チョウシュウ</t>
    </rPh>
    <rPh sb="4" eb="7">
      <t>セキニンシャ</t>
    </rPh>
    <phoneticPr fontId="2"/>
  </si>
  <si>
    <t>富士山有料道路料金徴収業務</t>
    <rPh sb="0" eb="3">
      <t>フジサン</t>
    </rPh>
    <rPh sb="3" eb="7">
      <t>ユウリョウドウロ</t>
    </rPh>
    <rPh sb="7" eb="9">
      <t>リョウキン</t>
    </rPh>
    <rPh sb="9" eb="11">
      <t>チョウシュウ</t>
    </rPh>
    <rPh sb="11" eb="13">
      <t>ギョウム</t>
    </rPh>
    <phoneticPr fontId="2"/>
  </si>
  <si>
    <t>設計者</t>
    <rPh sb="0" eb="3">
      <t>セッケイシャ</t>
    </rPh>
    <phoneticPr fontId="8"/>
  </si>
  <si>
    <t>委 　　託　  名</t>
    <rPh sb="0" eb="1">
      <t>クワシ</t>
    </rPh>
    <rPh sb="4" eb="5">
      <t>コトヅケ</t>
    </rPh>
    <rPh sb="8" eb="9">
      <t>メイ</t>
    </rPh>
    <phoneticPr fontId="8"/>
  </si>
  <si>
    <t>建設ﾘｻｲｸﾙ法</t>
    <rPh sb="0" eb="2">
      <t>ケンセツ</t>
    </rPh>
    <rPh sb="7" eb="8">
      <t>ホウ</t>
    </rPh>
    <phoneticPr fontId="8"/>
  </si>
  <si>
    <t>-</t>
    <phoneticPr fontId="8"/>
  </si>
  <si>
    <t>委　託　場　所</t>
    <rPh sb="0" eb="1">
      <t>クワシ</t>
    </rPh>
    <rPh sb="2" eb="3">
      <t>コトヅケ</t>
    </rPh>
    <rPh sb="4" eb="7">
      <t>バショ</t>
    </rPh>
    <phoneticPr fontId="8"/>
  </si>
  <si>
    <t>河川名・路線名等</t>
    <rPh sb="0" eb="2">
      <t>カセン</t>
    </rPh>
    <rPh sb="2" eb="3">
      <t>メイ</t>
    </rPh>
    <rPh sb="4" eb="7">
      <t>ロセンメイ</t>
    </rPh>
    <rPh sb="7" eb="8">
      <t>トウ</t>
    </rPh>
    <phoneticPr fontId="8"/>
  </si>
  <si>
    <t>事　　業　　名</t>
    <rPh sb="0" eb="4">
      <t>ジギョウ</t>
    </rPh>
    <rPh sb="6" eb="7">
      <t>メイ</t>
    </rPh>
    <phoneticPr fontId="8"/>
  </si>
  <si>
    <t>変更による増減額</t>
    <rPh sb="0" eb="2">
      <t>ヘンコウ</t>
    </rPh>
    <rPh sb="5" eb="8">
      <t>ゾウゲンガク</t>
    </rPh>
    <phoneticPr fontId="8"/>
  </si>
  <si>
    <t>業 　務　 費</t>
    <rPh sb="0" eb="1">
      <t>ギョウ</t>
    </rPh>
    <rPh sb="3" eb="4">
      <t>ツトム</t>
    </rPh>
    <rPh sb="6" eb="7">
      <t>ヒ</t>
    </rPh>
    <phoneticPr fontId="8"/>
  </si>
  <si>
    <t>（消費税込み）</t>
    <rPh sb="1" eb="4">
      <t>ショウヒゼイ</t>
    </rPh>
    <rPh sb="4" eb="5">
      <t>コ</t>
    </rPh>
    <phoneticPr fontId="8"/>
  </si>
  <si>
    <t>業務価格</t>
    <rPh sb="0" eb="2">
      <t>ギョウム</t>
    </rPh>
    <rPh sb="2" eb="4">
      <t>カカク</t>
    </rPh>
    <phoneticPr fontId="8"/>
  </si>
  <si>
    <t xml:space="preserve"> 業務委託料</t>
    <rPh sb="1" eb="3">
      <t>ギョウム</t>
    </rPh>
    <rPh sb="3" eb="6">
      <t>イタクリョウ</t>
    </rPh>
    <phoneticPr fontId="8"/>
  </si>
  <si>
    <t>業務委託価格</t>
    <rPh sb="0" eb="2">
      <t>ギョウム</t>
    </rPh>
    <rPh sb="2" eb="4">
      <t>イタク</t>
    </rPh>
    <rPh sb="4" eb="6">
      <t>カカク</t>
    </rPh>
    <phoneticPr fontId="8"/>
  </si>
  <si>
    <t>（消費税抜き）</t>
    <rPh sb="1" eb="4">
      <t>ショウヒゼイ</t>
    </rPh>
    <rPh sb="4" eb="5">
      <t>ヌ</t>
    </rPh>
    <phoneticPr fontId="8"/>
  </si>
  <si>
    <t>変更業務委託料</t>
    <rPh sb="0" eb="2">
      <t>ヘンコウ</t>
    </rPh>
    <rPh sb="2" eb="4">
      <t>ギョウム</t>
    </rPh>
    <rPh sb="4" eb="7">
      <t>イタクリョウ</t>
    </rPh>
    <phoneticPr fontId="8"/>
  </si>
  <si>
    <t>　  計　算　式</t>
    <rPh sb="3" eb="8">
      <t>ケイサンシキ</t>
    </rPh>
    <phoneticPr fontId="8"/>
  </si>
  <si>
    <t>山梨県道路公社</t>
    <rPh sb="0" eb="3">
      <t>ヤマナシケン</t>
    </rPh>
    <rPh sb="3" eb="5">
      <t>ドウロ</t>
    </rPh>
    <rPh sb="5" eb="7">
      <t>コウシャ</t>
    </rPh>
    <phoneticPr fontId="8"/>
  </si>
  <si>
    <t>－１－</t>
    <phoneticPr fontId="8"/>
  </si>
  <si>
    <t>＜認可・実施＞</t>
    <rPh sb="1" eb="3">
      <t>ニンカ</t>
    </rPh>
    <rPh sb="4" eb="6">
      <t>ジッシ</t>
    </rPh>
    <phoneticPr fontId="8"/>
  </si>
  <si>
    <t>委　託　概　要</t>
    <rPh sb="0" eb="3">
      <t>イタク</t>
    </rPh>
    <rPh sb="4" eb="7">
      <t>ガイヨウ</t>
    </rPh>
    <phoneticPr fontId="8"/>
  </si>
  <si>
    <t>＜実施・変更＞</t>
    <rPh sb="1" eb="3">
      <t>ジッシ</t>
    </rPh>
    <rPh sb="4" eb="6">
      <t>ヘンコウ</t>
    </rPh>
    <phoneticPr fontId="8"/>
  </si>
  <si>
    <t>施工理由</t>
    <rPh sb="0" eb="2">
      <t>セコウ</t>
    </rPh>
    <rPh sb="2" eb="4">
      <t>リユウ</t>
    </rPh>
    <phoneticPr fontId="8"/>
  </si>
  <si>
    <t>又は</t>
    <rPh sb="0" eb="1">
      <t>マタ</t>
    </rPh>
    <phoneticPr fontId="8"/>
  </si>
  <si>
    <t>変更理由</t>
    <rPh sb="0" eb="2">
      <t>ヘンコウ</t>
    </rPh>
    <rPh sb="2" eb="4">
      <t>リユウ</t>
    </rPh>
    <phoneticPr fontId="8"/>
  </si>
  <si>
    <t>単価地区</t>
    <rPh sb="0" eb="2">
      <t>タンカ</t>
    </rPh>
    <rPh sb="2" eb="4">
      <t>チク</t>
    </rPh>
    <phoneticPr fontId="8"/>
  </si>
  <si>
    <t>摘要年版</t>
    <rPh sb="0" eb="2">
      <t>テキヨウ</t>
    </rPh>
    <rPh sb="2" eb="3">
      <t>ネン</t>
    </rPh>
    <rPh sb="3" eb="4">
      <t>バン</t>
    </rPh>
    <phoneticPr fontId="8"/>
  </si>
  <si>
    <t>適用工種</t>
    <rPh sb="0" eb="2">
      <t>テキヨウ</t>
    </rPh>
    <rPh sb="2" eb="3">
      <t>コウ</t>
    </rPh>
    <rPh sb="3" eb="4">
      <t>シュ</t>
    </rPh>
    <phoneticPr fontId="8"/>
  </si>
  <si>
    <t>－</t>
    <phoneticPr fontId="8"/>
  </si>
  <si>
    <t>施工地域区分</t>
    <rPh sb="0" eb="2">
      <t>セコウ</t>
    </rPh>
    <rPh sb="2" eb="4">
      <t>チイキ</t>
    </rPh>
    <rPh sb="4" eb="6">
      <t>クブン</t>
    </rPh>
    <phoneticPr fontId="8"/>
  </si>
  <si>
    <t>コンクリート運搬加算額</t>
    <rPh sb="6" eb="8">
      <t>ウンパン</t>
    </rPh>
    <rPh sb="8" eb="11">
      <t>カサンガク</t>
    </rPh>
    <phoneticPr fontId="8"/>
  </si>
  <si>
    <t>冬期係数</t>
    <rPh sb="0" eb="2">
      <t>トウキ</t>
    </rPh>
    <rPh sb="2" eb="4">
      <t>ケイスウ</t>
    </rPh>
    <phoneticPr fontId="8"/>
  </si>
  <si>
    <t>工期　　着手</t>
    <rPh sb="0" eb="2">
      <t>コウキ</t>
    </rPh>
    <rPh sb="4" eb="6">
      <t>チャクシュ</t>
    </rPh>
    <phoneticPr fontId="8"/>
  </si>
  <si>
    <t>完了</t>
    <rPh sb="0" eb="2">
      <t>カンリョウ</t>
    </rPh>
    <phoneticPr fontId="8"/>
  </si>
  <si>
    <t>積雪寒冷地等級</t>
    <rPh sb="0" eb="2">
      <t>セキセツ</t>
    </rPh>
    <rPh sb="2" eb="5">
      <t>カンレイチ</t>
    </rPh>
    <rPh sb="5" eb="7">
      <t>トウキュウ</t>
    </rPh>
    <phoneticPr fontId="8"/>
  </si>
  <si>
    <t>事　務　所　名</t>
    <rPh sb="0" eb="5">
      <t>ジムショ</t>
    </rPh>
    <rPh sb="6" eb="7">
      <t>ナ</t>
    </rPh>
    <phoneticPr fontId="8"/>
  </si>
  <si>
    <t>課　　　　　　名</t>
    <rPh sb="0" eb="1">
      <t>カ</t>
    </rPh>
    <rPh sb="7" eb="8">
      <t>メイ</t>
    </rPh>
    <phoneticPr fontId="8"/>
  </si>
  <si>
    <t>道路管理課</t>
    <rPh sb="0" eb="2">
      <t>ドウロ</t>
    </rPh>
    <rPh sb="2" eb="5">
      <t>カンリカ</t>
    </rPh>
    <phoneticPr fontId="8"/>
  </si>
  <si>
    <t>備　　　　　　　考</t>
    <rPh sb="0" eb="9">
      <t>ビコウ</t>
    </rPh>
    <phoneticPr fontId="8"/>
  </si>
  <si>
    <t>＜当初＞</t>
    <rPh sb="1" eb="3">
      <t>トウショ</t>
    </rPh>
    <phoneticPr fontId="8"/>
  </si>
  <si>
    <t>－２－</t>
    <phoneticPr fontId="8"/>
  </si>
  <si>
    <t>事　　　業　　　費　　　総　　　括　　　書</t>
    <rPh sb="0" eb="9">
      <t>ジギョウヒ</t>
    </rPh>
    <rPh sb="12" eb="17">
      <t>ソウカツ</t>
    </rPh>
    <rPh sb="20" eb="21">
      <t>ショ</t>
    </rPh>
    <phoneticPr fontId="8"/>
  </si>
  <si>
    <t>費　　　　　目</t>
    <rPh sb="0" eb="7">
      <t>ヒモク</t>
    </rPh>
    <phoneticPr fontId="8"/>
  </si>
  <si>
    <t>金　　　　　額</t>
    <rPh sb="0" eb="7">
      <t>キンガク</t>
    </rPh>
    <phoneticPr fontId="8"/>
  </si>
  <si>
    <t>摘　　　　　　　　　　　　要</t>
    <rPh sb="0" eb="14">
      <t>テキヨウ</t>
    </rPh>
    <phoneticPr fontId="8"/>
  </si>
  <si>
    <t>事　　業　　費</t>
    <rPh sb="0" eb="7">
      <t>ジギョウヒ</t>
    </rPh>
    <phoneticPr fontId="8"/>
  </si>
  <si>
    <t>業務費</t>
    <rPh sb="0" eb="2">
      <t>ギョウム</t>
    </rPh>
    <rPh sb="2" eb="3">
      <t>ヒ</t>
    </rPh>
    <phoneticPr fontId="8"/>
  </si>
  <si>
    <t>－３－</t>
    <phoneticPr fontId="8"/>
  </si>
  <si>
    <t>　　　　　　　 　料金徴収業務</t>
    <rPh sb="9" eb="11">
      <t>リョウキン</t>
    </rPh>
    <rPh sb="11" eb="13">
      <t>チョウシュウ</t>
    </rPh>
    <rPh sb="13" eb="15">
      <t>ギョウム</t>
    </rPh>
    <phoneticPr fontId="8"/>
  </si>
  <si>
    <t>山梨県道路公社</t>
    <rPh sb="0" eb="3">
      <t>ヤマナシケン</t>
    </rPh>
    <rPh sb="3" eb="5">
      <t>ドウロ</t>
    </rPh>
    <rPh sb="5" eb="7">
      <t>コウシャ</t>
    </rPh>
    <phoneticPr fontId="2"/>
  </si>
  <si>
    <t>－４－</t>
    <phoneticPr fontId="2"/>
  </si>
  <si>
    <t>－５－</t>
    <phoneticPr fontId="2"/>
  </si>
  <si>
    <t>－６－</t>
    <phoneticPr fontId="2"/>
  </si>
  <si>
    <t>－９－</t>
    <phoneticPr fontId="2"/>
  </si>
  <si>
    <t>－１０－</t>
    <phoneticPr fontId="2"/>
  </si>
  <si>
    <t>－１１－</t>
    <phoneticPr fontId="2"/>
  </si>
  <si>
    <t>－１２－</t>
    <phoneticPr fontId="2"/>
  </si>
  <si>
    <t>－１４－</t>
    <phoneticPr fontId="2"/>
  </si>
  <si>
    <t>－１６－</t>
    <phoneticPr fontId="2"/>
  </si>
  <si>
    <t>－１７－</t>
    <phoneticPr fontId="2"/>
  </si>
  <si>
    <t>第001明細書</t>
    <rPh sb="0" eb="1">
      <t>ダイ</t>
    </rPh>
    <rPh sb="4" eb="7">
      <t>メイサイショ</t>
    </rPh>
    <phoneticPr fontId="2"/>
  </si>
  <si>
    <t>料金徴収業務（３月１６日～３月３１日）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1" eb="12">
      <t>ニチ</t>
    </rPh>
    <rPh sb="14" eb="15">
      <t>ツキ</t>
    </rPh>
    <rPh sb="17" eb="18">
      <t>ニチ</t>
    </rPh>
    <phoneticPr fontId="2"/>
  </si>
  <si>
    <t>料金徴収員a</t>
    <rPh sb="0" eb="2">
      <t>リョウキン</t>
    </rPh>
    <rPh sb="2" eb="5">
      <t>チョウシュウイン</t>
    </rPh>
    <phoneticPr fontId="2"/>
  </si>
  <si>
    <t>料金徴収員ｂ</t>
    <rPh sb="0" eb="2">
      <t>リョウキン</t>
    </rPh>
    <rPh sb="2" eb="4">
      <t>チョウシュウ</t>
    </rPh>
    <rPh sb="4" eb="5">
      <t>イン</t>
    </rPh>
    <phoneticPr fontId="2"/>
  </si>
  <si>
    <t>料金徴収員b</t>
    <rPh sb="0" eb="2">
      <t>リョウキン</t>
    </rPh>
    <rPh sb="2" eb="5">
      <t>チョウシュウイン</t>
    </rPh>
    <phoneticPr fontId="2"/>
  </si>
  <si>
    <t>休</t>
    <rPh sb="0" eb="1">
      <t>キュウ</t>
    </rPh>
    <phoneticPr fontId="2"/>
  </si>
  <si>
    <t>憩</t>
    <rPh sb="0" eb="1">
      <t>イコイ</t>
    </rPh>
    <phoneticPr fontId="2"/>
  </si>
  <si>
    <t>料金徴収員ａ</t>
    <rPh sb="0" eb="2">
      <t>リョウキン</t>
    </rPh>
    <rPh sb="2" eb="4">
      <t>チョウシュウ</t>
    </rPh>
    <rPh sb="4" eb="5">
      <t>イン</t>
    </rPh>
    <phoneticPr fontId="2"/>
  </si>
  <si>
    <t>料金徴収員ｂ深夜割増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</si>
  <si>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宿直員</t>
    <rPh sb="0" eb="3">
      <t>シュクチョクイン</t>
    </rPh>
    <phoneticPr fontId="2"/>
  </si>
  <si>
    <t>×</t>
    <phoneticPr fontId="2"/>
  </si>
  <si>
    <t>ネクタイ</t>
    <phoneticPr fontId="8"/>
  </si>
  <si>
    <t>帽子</t>
    <rPh sb="0" eb="2">
      <t>ボウシ</t>
    </rPh>
    <phoneticPr fontId="8"/>
  </si>
  <si>
    <t>作業靴</t>
    <rPh sb="0" eb="2">
      <t>サギョウ</t>
    </rPh>
    <rPh sb="2" eb="3">
      <t>クツ</t>
    </rPh>
    <phoneticPr fontId="2"/>
  </si>
  <si>
    <t>　掛け布団、敷き布団、枕、</t>
    <rPh sb="1" eb="2">
      <t>カ</t>
    </rPh>
    <rPh sb="3" eb="5">
      <t>ブトン</t>
    </rPh>
    <rPh sb="6" eb="7">
      <t>シ</t>
    </rPh>
    <rPh sb="8" eb="10">
      <t>ブトン</t>
    </rPh>
    <rPh sb="11" eb="12">
      <t>マクラ</t>
    </rPh>
    <phoneticPr fontId="8"/>
  </si>
  <si>
    <t>制服（長袖シャツ）</t>
    <rPh sb="0" eb="2">
      <t>セイフク</t>
    </rPh>
    <rPh sb="3" eb="5">
      <t>ナガソデ</t>
    </rPh>
    <phoneticPr fontId="2"/>
  </si>
  <si>
    <t>料金徴収主任A超過勤務</t>
    <rPh sb="0" eb="2">
      <t>リョウキン</t>
    </rPh>
    <rPh sb="2" eb="4">
      <t>チョウシュウ</t>
    </rPh>
    <rPh sb="4" eb="6">
      <t>シュニン</t>
    </rPh>
    <rPh sb="7" eb="9">
      <t>チョウカ</t>
    </rPh>
    <rPh sb="9" eb="11">
      <t>キンム</t>
    </rPh>
    <phoneticPr fontId="2"/>
  </si>
  <si>
    <t>料金徴収員A超過勤務</t>
    <rPh sb="0" eb="2">
      <t>リョウキン</t>
    </rPh>
    <rPh sb="2" eb="4">
      <t>チョウシュウ</t>
    </rPh>
    <rPh sb="4" eb="5">
      <t>イン</t>
    </rPh>
    <rPh sb="6" eb="8">
      <t>チョウカ</t>
    </rPh>
    <rPh sb="8" eb="10">
      <t>キンム</t>
    </rPh>
    <phoneticPr fontId="2"/>
  </si>
  <si>
    <t>料金徴収主任B超過勤務</t>
    <rPh sb="0" eb="2">
      <t>リョウキン</t>
    </rPh>
    <rPh sb="2" eb="4">
      <t>チョウシュウ</t>
    </rPh>
    <rPh sb="4" eb="6">
      <t>シュニン</t>
    </rPh>
    <rPh sb="7" eb="9">
      <t>チョウカ</t>
    </rPh>
    <rPh sb="9" eb="11">
      <t>キンム</t>
    </rPh>
    <phoneticPr fontId="2"/>
  </si>
  <si>
    <t>料金徴収員B超過勤務</t>
    <rPh sb="0" eb="2">
      <t>リョウキン</t>
    </rPh>
    <rPh sb="2" eb="4">
      <t>チョウシュウ</t>
    </rPh>
    <rPh sb="4" eb="5">
      <t>イン</t>
    </rPh>
    <rPh sb="6" eb="8">
      <t>チョウカ</t>
    </rPh>
    <rPh sb="8" eb="10">
      <t>キンム</t>
    </rPh>
    <phoneticPr fontId="2"/>
  </si>
  <si>
    <t>料金徴収員ａ超過勤務</t>
    <rPh sb="0" eb="2">
      <t>リョウキン</t>
    </rPh>
    <rPh sb="2" eb="4">
      <t>チョウシュウ</t>
    </rPh>
    <rPh sb="4" eb="5">
      <t>イン</t>
    </rPh>
    <rPh sb="6" eb="8">
      <t>チョウカ</t>
    </rPh>
    <rPh sb="8" eb="10">
      <t>キンム</t>
    </rPh>
    <phoneticPr fontId="2"/>
  </si>
  <si>
    <t>料金徴収員ｂ超過勤務</t>
    <rPh sb="0" eb="2">
      <t>リョウキン</t>
    </rPh>
    <rPh sb="2" eb="4">
      <t>チョウシュウ</t>
    </rPh>
    <rPh sb="4" eb="5">
      <t>イン</t>
    </rPh>
    <rPh sb="6" eb="8">
      <t>チョウカ</t>
    </rPh>
    <rPh sb="8" eb="10">
      <t>キンム</t>
    </rPh>
    <phoneticPr fontId="2"/>
  </si>
  <si>
    <t>第201明細書</t>
    <rPh sb="0" eb="1">
      <t>ダイ</t>
    </rPh>
    <rPh sb="4" eb="7">
      <t>メイサイショ</t>
    </rPh>
    <phoneticPr fontId="2"/>
  </si>
  <si>
    <t>－１８－</t>
    <phoneticPr fontId="2"/>
  </si>
  <si>
    <t>日</t>
    <rPh sb="0" eb="1">
      <t>ニチ</t>
    </rPh>
    <phoneticPr fontId="2"/>
  </si>
  <si>
    <t>ガソリン　レギュラー</t>
    <phoneticPr fontId="2"/>
  </si>
  <si>
    <t>Ｌ</t>
    <phoneticPr fontId="2"/>
  </si>
  <si>
    <t>リーダー</t>
    <phoneticPr fontId="2"/>
  </si>
  <si>
    <t>第002明細書</t>
    <rPh sb="0" eb="1">
      <t>ダイ</t>
    </rPh>
    <rPh sb="4" eb="7">
      <t>メイサイショ</t>
    </rPh>
    <phoneticPr fontId="2"/>
  </si>
  <si>
    <t>－７－</t>
    <phoneticPr fontId="2"/>
  </si>
  <si>
    <t>－８－</t>
    <phoneticPr fontId="2"/>
  </si>
  <si>
    <t xml:space="preserve">ライトバン（二輪駆動）　1.5L
</t>
    <rPh sb="6" eb="8">
      <t>ニリン</t>
    </rPh>
    <rPh sb="8" eb="10">
      <t>クドウ</t>
    </rPh>
    <phoneticPr fontId="2"/>
  </si>
  <si>
    <t>寝具６点セット</t>
    <rPh sb="0" eb="2">
      <t>シング</t>
    </rPh>
    <rPh sb="3" eb="4">
      <t>テン</t>
    </rPh>
    <phoneticPr fontId="8"/>
  </si>
  <si>
    <t>第116明細書</t>
    <rPh sb="0" eb="1">
      <t>ダイ</t>
    </rPh>
    <rPh sb="4" eb="7">
      <t>メイサイショ</t>
    </rPh>
    <phoneticPr fontId="2"/>
  </si>
  <si>
    <t>●4月1日～19日　9.5h（9:00～18:00+0:30）</t>
    <rPh sb="2" eb="3">
      <t>ガツ</t>
    </rPh>
    <rPh sb="4" eb="5">
      <t>ニチ</t>
    </rPh>
    <rPh sb="8" eb="9">
      <t>ニチ</t>
    </rPh>
    <phoneticPr fontId="2"/>
  </si>
  <si>
    <t>●4月20日～30日　13.5h（6:00～19:00+0:30）</t>
    <rPh sb="2" eb="3">
      <t>ガツ</t>
    </rPh>
    <rPh sb="5" eb="6">
      <t>ニチ</t>
    </rPh>
    <rPh sb="9" eb="10">
      <t>ニチ</t>
    </rPh>
    <phoneticPr fontId="2"/>
  </si>
  <si>
    <t>所定労働時間(8+1.5)</t>
  </si>
  <si>
    <t>所定労働時間(8+1.5)</t>
    <rPh sb="0" eb="2">
      <t>ショテイ</t>
    </rPh>
    <rPh sb="2" eb="4">
      <t>ロウドウ</t>
    </rPh>
    <rPh sb="4" eb="6">
      <t>ジカン</t>
    </rPh>
    <phoneticPr fontId="2"/>
  </si>
  <si>
    <t>所定労働時間(8+1.5)</t>
    <phoneticPr fontId="2"/>
  </si>
  <si>
    <t>所定労働時間(8+2+外3.5)</t>
    <rPh sb="11" eb="12">
      <t>ガイ</t>
    </rPh>
    <phoneticPr fontId="2"/>
  </si>
  <si>
    <t>●5月1日～31日　16.5h（3:00～19:00+0:30）</t>
    <rPh sb="2" eb="3">
      <t>ガツ</t>
    </rPh>
    <rPh sb="4" eb="5">
      <t>ニチ</t>
    </rPh>
    <rPh sb="8" eb="9">
      <t>ニチ</t>
    </rPh>
    <phoneticPr fontId="2"/>
  </si>
  <si>
    <t>所定労働時間(8+1)</t>
    <phoneticPr fontId="2"/>
  </si>
  <si>
    <t>●6月1日～29日　18.5h（3:00～21:00+0:30）</t>
    <rPh sb="2" eb="3">
      <t>ガツ</t>
    </rPh>
    <rPh sb="4" eb="5">
      <t>ニチ</t>
    </rPh>
    <rPh sb="8" eb="9">
      <t>ニチ</t>
    </rPh>
    <phoneticPr fontId="2"/>
  </si>
  <si>
    <t>所定労働時間(8+2+外2)</t>
  </si>
  <si>
    <t>●10月2日～31日　16.5h（3:00～19:00+0:30）</t>
    <rPh sb="3" eb="4">
      <t>ガツ</t>
    </rPh>
    <rPh sb="5" eb="6">
      <t>ニチ</t>
    </rPh>
    <rPh sb="9" eb="10">
      <t>ニチ</t>
    </rPh>
    <phoneticPr fontId="2"/>
  </si>
  <si>
    <t>所定労働時間(8+2+外1)</t>
    <phoneticPr fontId="2"/>
  </si>
  <si>
    <t>所定労働時間(8+2)</t>
    <phoneticPr fontId="2"/>
  </si>
  <si>
    <t>●11月1日～15日　14.0h（4:30～18:00+0:30）</t>
    <rPh sb="3" eb="4">
      <t>ガツ</t>
    </rPh>
    <rPh sb="5" eb="6">
      <t>ニチ</t>
    </rPh>
    <rPh sb="9" eb="10">
      <t>ニチ</t>
    </rPh>
    <phoneticPr fontId="2"/>
  </si>
  <si>
    <t>所定労働時間(8+2+外4)</t>
    <rPh sb="11" eb="12">
      <t>ガイ</t>
    </rPh>
    <phoneticPr fontId="2"/>
  </si>
  <si>
    <t>●11月16日～30日　9.5h（9:00～18:00+0:30）</t>
    <rPh sb="3" eb="4">
      <t>ガツ</t>
    </rPh>
    <rPh sb="6" eb="7">
      <t>ニチ</t>
    </rPh>
    <rPh sb="10" eb="11">
      <t>ニチ</t>
    </rPh>
    <phoneticPr fontId="2"/>
  </si>
  <si>
    <t>●12月1日～31日　8.5h（9:00～17:00+0:30）</t>
    <rPh sb="3" eb="4">
      <t>ガツ</t>
    </rPh>
    <rPh sb="5" eb="6">
      <t>ニチ</t>
    </rPh>
    <rPh sb="9" eb="10">
      <t>ニチ</t>
    </rPh>
    <phoneticPr fontId="2"/>
  </si>
  <si>
    <t>●1月1日～31日　8.5h（9:00～17:00+0:30）</t>
    <rPh sb="2" eb="3">
      <t>ガツ</t>
    </rPh>
    <rPh sb="4" eb="5">
      <t>ニチ</t>
    </rPh>
    <rPh sb="8" eb="9">
      <t>ニチ</t>
    </rPh>
    <phoneticPr fontId="2"/>
  </si>
  <si>
    <t>●2月1日～28日　8.5h（9:00～17:00+0:30）</t>
    <rPh sb="2" eb="3">
      <t>ガツ</t>
    </rPh>
    <rPh sb="4" eb="5">
      <t>ニチ</t>
    </rPh>
    <rPh sb="8" eb="9">
      <t>ニチ</t>
    </rPh>
    <phoneticPr fontId="2"/>
  </si>
  <si>
    <t>●3月1日～15日　8.5h（9:00～17:00+0:30）</t>
    <rPh sb="2" eb="3">
      <t>ガツ</t>
    </rPh>
    <rPh sb="4" eb="5">
      <t>ニチ</t>
    </rPh>
    <rPh sb="8" eb="9">
      <t>ニチ</t>
    </rPh>
    <phoneticPr fontId="2"/>
  </si>
  <si>
    <t>●9月1日～10日　24.0h</t>
    <rPh sb="2" eb="3">
      <t>ガツ</t>
    </rPh>
    <rPh sb="4" eb="5">
      <t>ニチ</t>
    </rPh>
    <rPh sb="8" eb="9">
      <t>ニチ</t>
    </rPh>
    <phoneticPr fontId="2"/>
  </si>
  <si>
    <t>所定労働時間(7.5+1)</t>
    <phoneticPr fontId="2"/>
  </si>
  <si>
    <t>計</t>
    <rPh sb="0" eb="1">
      <t>ケイ</t>
    </rPh>
    <phoneticPr fontId="2"/>
  </si>
  <si>
    <t>休日</t>
    <rPh sb="0" eb="2">
      <t>キュウジツ</t>
    </rPh>
    <phoneticPr fontId="2"/>
  </si>
  <si>
    <t>平日</t>
    <rPh sb="0" eb="2">
      <t>ヘイジツ</t>
    </rPh>
    <phoneticPr fontId="2"/>
  </si>
  <si>
    <t>土</t>
  </si>
  <si>
    <t>金</t>
  </si>
  <si>
    <t>木</t>
  </si>
  <si>
    <t>水</t>
  </si>
  <si>
    <t>火</t>
  </si>
  <si>
    <t>月</t>
  </si>
  <si>
    <t>3月</t>
    <rPh sb="1" eb="2">
      <t>ガツ</t>
    </rPh>
    <phoneticPr fontId="2"/>
  </si>
  <si>
    <t>2月</t>
    <rPh sb="1" eb="2">
      <t>ガツ</t>
    </rPh>
    <phoneticPr fontId="2"/>
  </si>
  <si>
    <t>1月</t>
    <rPh sb="1" eb="2">
      <t>ガツ</t>
    </rPh>
    <phoneticPr fontId="2"/>
  </si>
  <si>
    <t>12月</t>
    <rPh sb="2" eb="3">
      <t>ガツ</t>
    </rPh>
    <phoneticPr fontId="2"/>
  </si>
  <si>
    <t>11月</t>
    <rPh sb="2" eb="3">
      <t>ガツ</t>
    </rPh>
    <phoneticPr fontId="2"/>
  </si>
  <si>
    <t>10月</t>
    <rPh sb="2" eb="3">
      <t>ガツ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</si>
  <si>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</si>
  <si>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</si>
  <si>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</si>
  <si>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6月</t>
    <rPh sb="1" eb="2">
      <t>ガツ</t>
    </rPh>
    <phoneticPr fontId="2"/>
  </si>
  <si>
    <t>料金徴収主任A超過</t>
    <rPh sb="0" eb="2">
      <t>リョウキン</t>
    </rPh>
    <rPh sb="2" eb="4">
      <t>チョウシュウ</t>
    </rPh>
    <rPh sb="4" eb="6">
      <t>シュニン</t>
    </rPh>
    <rPh sb="7" eb="9">
      <t>チョウカ</t>
    </rPh>
    <phoneticPr fontId="2"/>
  </si>
  <si>
    <t>3.5h×11日</t>
    <rPh sb="7" eb="8">
      <t>ニチ</t>
    </rPh>
    <phoneticPr fontId="2"/>
  </si>
  <si>
    <t>料金徴収員A超過</t>
    <rPh sb="0" eb="2">
      <t>リョウキン</t>
    </rPh>
    <rPh sb="2" eb="4">
      <t>チョウシュウ</t>
    </rPh>
    <rPh sb="4" eb="5">
      <t>イン</t>
    </rPh>
    <phoneticPr fontId="2"/>
  </si>
  <si>
    <t>2.5h×31日</t>
    <rPh sb="7" eb="8">
      <t>ニチ</t>
    </rPh>
    <phoneticPr fontId="2"/>
  </si>
  <si>
    <t>2h×31日</t>
    <rPh sb="5" eb="6">
      <t>ニチ</t>
    </rPh>
    <phoneticPr fontId="2"/>
  </si>
  <si>
    <t>9月30日の業務</t>
    <rPh sb="1" eb="2">
      <t>ツキ</t>
    </rPh>
    <rPh sb="4" eb="5">
      <t>ニチ</t>
    </rPh>
    <rPh sb="6" eb="8">
      <t>ギョウム</t>
    </rPh>
    <phoneticPr fontId="2"/>
  </si>
  <si>
    <t>10月2日の業務</t>
    <rPh sb="2" eb="3">
      <t>ツキ</t>
    </rPh>
    <rPh sb="4" eb="5">
      <t>ニチ</t>
    </rPh>
    <rPh sb="6" eb="8">
      <t>ギョウム</t>
    </rPh>
    <phoneticPr fontId="2"/>
  </si>
  <si>
    <t>料金徴収主任A超過勤務</t>
    <phoneticPr fontId="2"/>
  </si>
  <si>
    <t>4h×15日</t>
    <rPh sb="5" eb="6">
      <t>ニチ</t>
    </rPh>
    <phoneticPr fontId="2"/>
  </si>
  <si>
    <t>料金徴収員A深夜割増</t>
    <rPh sb="0" eb="2">
      <t>リョウキン</t>
    </rPh>
    <rPh sb="2" eb="5">
      <t>チョウシュウイン</t>
    </rPh>
    <rPh sb="6" eb="8">
      <t>シンヤ</t>
    </rPh>
    <rPh sb="8" eb="9">
      <t>ワ</t>
    </rPh>
    <rPh sb="9" eb="10">
      <t>マ</t>
    </rPh>
    <phoneticPr fontId="2"/>
  </si>
  <si>
    <t>料金徴収員A超過勤務</t>
    <rPh sb="0" eb="2">
      <t>リョウキン</t>
    </rPh>
    <rPh sb="2" eb="4">
      <t>チョウシュウ</t>
    </rPh>
    <rPh sb="4" eb="5">
      <t>イン</t>
    </rPh>
    <phoneticPr fontId="2"/>
  </si>
  <si>
    <t>料金徴収員a（休日）</t>
    <rPh sb="0" eb="2">
      <t>リョウキン</t>
    </rPh>
    <rPh sb="2" eb="5">
      <t>チョウシュウイン</t>
    </rPh>
    <rPh sb="7" eb="9">
      <t>キュウジツ</t>
    </rPh>
    <phoneticPr fontId="2"/>
  </si>
  <si>
    <t>－１３－</t>
    <phoneticPr fontId="2"/>
  </si>
  <si>
    <t>－１５－</t>
    <phoneticPr fontId="2"/>
  </si>
  <si>
    <t>9.5h</t>
    <phoneticPr fontId="2"/>
  </si>
  <si>
    <t>●3月16日～31日　</t>
    <rPh sb="2" eb="3">
      <t>ガツ</t>
    </rPh>
    <rPh sb="5" eb="6">
      <t>ニチ</t>
    </rPh>
    <rPh sb="9" eb="10">
      <t>ニチ</t>
    </rPh>
    <phoneticPr fontId="28"/>
  </si>
  <si>
    <t>8.5h</t>
    <phoneticPr fontId="2"/>
  </si>
  <si>
    <t>●3月1日～15日　</t>
    <rPh sb="2" eb="3">
      <t>ガツ</t>
    </rPh>
    <rPh sb="4" eb="5">
      <t>ニチ</t>
    </rPh>
    <rPh sb="8" eb="9">
      <t>ニチ</t>
    </rPh>
    <phoneticPr fontId="28"/>
  </si>
  <si>
    <t>●1月1日～31日　</t>
    <rPh sb="2" eb="3">
      <t>ガツ</t>
    </rPh>
    <rPh sb="4" eb="5">
      <t>ニチ</t>
    </rPh>
    <rPh sb="8" eb="9">
      <t>ニチ</t>
    </rPh>
    <phoneticPr fontId="28"/>
  </si>
  <si>
    <t>●12月1日～31日　</t>
    <rPh sb="3" eb="4">
      <t>ガツ</t>
    </rPh>
    <rPh sb="5" eb="6">
      <t>ニチ</t>
    </rPh>
    <rPh sb="9" eb="10">
      <t>ニチ</t>
    </rPh>
    <phoneticPr fontId="28"/>
  </si>
  <si>
    <t>●11月16日～30日　</t>
    <rPh sb="3" eb="4">
      <t>ガツ</t>
    </rPh>
    <rPh sb="6" eb="7">
      <t>ニチ</t>
    </rPh>
    <rPh sb="10" eb="11">
      <t>ニチ</t>
    </rPh>
    <phoneticPr fontId="28"/>
  </si>
  <si>
    <t>14.0h</t>
    <phoneticPr fontId="2"/>
  </si>
  <si>
    <t>●11月1日～15日　</t>
    <rPh sb="3" eb="4">
      <t>ガツ</t>
    </rPh>
    <rPh sb="5" eb="6">
      <t>ニチ</t>
    </rPh>
    <rPh sb="9" eb="10">
      <t>ニチ</t>
    </rPh>
    <phoneticPr fontId="28"/>
  </si>
  <si>
    <t>2交代</t>
    <rPh sb="1" eb="3">
      <t>コウタイ</t>
    </rPh>
    <phoneticPr fontId="2"/>
  </si>
  <si>
    <t>16.5h</t>
    <phoneticPr fontId="2"/>
  </si>
  <si>
    <t>●10月2日～31日　</t>
    <rPh sb="3" eb="4">
      <t>ガツ</t>
    </rPh>
    <rPh sb="5" eb="6">
      <t>ニチ</t>
    </rPh>
    <rPh sb="9" eb="10">
      <t>ニチ</t>
    </rPh>
    <phoneticPr fontId="28"/>
  </si>
  <si>
    <t>19.0h</t>
    <phoneticPr fontId="2"/>
  </si>
  <si>
    <t>●10月1日　</t>
    <rPh sb="3" eb="4">
      <t>ガツ</t>
    </rPh>
    <rPh sb="5" eb="6">
      <t>ニチ</t>
    </rPh>
    <phoneticPr fontId="28"/>
  </si>
  <si>
    <t>24.0h</t>
    <phoneticPr fontId="2"/>
  </si>
  <si>
    <t>●8月1日～31日　</t>
    <rPh sb="2" eb="3">
      <t>ガツ</t>
    </rPh>
    <rPh sb="4" eb="5">
      <t>ニチ</t>
    </rPh>
    <rPh sb="8" eb="9">
      <t>ニチ</t>
    </rPh>
    <phoneticPr fontId="28"/>
  </si>
  <si>
    <t>21.5h</t>
    <phoneticPr fontId="2"/>
  </si>
  <si>
    <t>●6月30日　</t>
    <rPh sb="2" eb="3">
      <t>ガツ</t>
    </rPh>
    <rPh sb="5" eb="6">
      <t>ニチ</t>
    </rPh>
    <phoneticPr fontId="28"/>
  </si>
  <si>
    <t>18.5h</t>
    <phoneticPr fontId="2"/>
  </si>
  <si>
    <t>●6月1日～29日　</t>
    <rPh sb="2" eb="3">
      <t>ガツ</t>
    </rPh>
    <rPh sb="4" eb="5">
      <t>ニチ</t>
    </rPh>
    <rPh sb="8" eb="9">
      <t>ニチ</t>
    </rPh>
    <phoneticPr fontId="28"/>
  </si>
  <si>
    <t>●5月1日～31日　</t>
    <rPh sb="2" eb="3">
      <t>ガツ</t>
    </rPh>
    <rPh sb="4" eb="5">
      <t>ニチ</t>
    </rPh>
    <rPh sb="8" eb="9">
      <t>ニチ</t>
    </rPh>
    <phoneticPr fontId="28"/>
  </si>
  <si>
    <t>13.5h</t>
    <phoneticPr fontId="2"/>
  </si>
  <si>
    <t>●4月20日～30日　</t>
    <rPh sb="2" eb="3">
      <t>ガツ</t>
    </rPh>
    <rPh sb="5" eb="6">
      <t>ニチ</t>
    </rPh>
    <rPh sb="9" eb="10">
      <t>ニチ</t>
    </rPh>
    <phoneticPr fontId="28"/>
  </si>
  <si>
    <t>●4月1日～19日　</t>
    <rPh sb="2" eb="3">
      <t>ガツ</t>
    </rPh>
    <rPh sb="4" eb="5">
      <t>ニチ</t>
    </rPh>
    <rPh sb="8" eb="9">
      <t>ニチ</t>
    </rPh>
    <phoneticPr fontId="28"/>
  </si>
  <si>
    <t>勤務形態</t>
    <rPh sb="0" eb="2">
      <t>キンム</t>
    </rPh>
    <rPh sb="2" eb="4">
      <t>ケイタイ</t>
    </rPh>
    <phoneticPr fontId="2"/>
  </si>
  <si>
    <t>勤務時間</t>
    <rPh sb="0" eb="2">
      <t>キンム</t>
    </rPh>
    <rPh sb="2" eb="4">
      <t>ジカン</t>
    </rPh>
    <phoneticPr fontId="2"/>
  </si>
  <si>
    <t>期間</t>
    <rPh sb="0" eb="2">
      <t>キカン</t>
    </rPh>
    <phoneticPr fontId="2"/>
  </si>
  <si>
    <t>第108号明細書　料金徴収業務（８月１日～３１日）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</si>
  <si>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第111号明細書　料金徴収業務（１０月１日）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0" eb="21">
      <t>ニチ</t>
    </rPh>
    <phoneticPr fontId="2"/>
  </si>
  <si>
    <t>第112号明細書　料金徴収業務（１０月２日～３１日）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0" eb="21">
      <t>ニチ</t>
    </rPh>
    <rPh sb="24" eb="25">
      <t>ニチ</t>
    </rPh>
    <phoneticPr fontId="2"/>
  </si>
  <si>
    <t>第113号明細書　料金徴収業務（１１月１日～１５日）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0" eb="21">
      <t>ニチ</t>
    </rPh>
    <rPh sb="24" eb="25">
      <t>ニチ</t>
    </rPh>
    <phoneticPr fontId="2"/>
  </si>
  <si>
    <t>第114号明細書　料金徴収業務（１１月１６日～３０日）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1" eb="22">
      <t>ニチ</t>
    </rPh>
    <rPh sb="25" eb="26">
      <t>ニチ</t>
    </rPh>
    <phoneticPr fontId="2"/>
  </si>
  <si>
    <t>第115号明細書　料金徴収業務（１２月１日～３１日）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0" eb="21">
      <t>ニチ</t>
    </rPh>
    <rPh sb="24" eb="25">
      <t>ニチ</t>
    </rPh>
    <phoneticPr fontId="2"/>
  </si>
  <si>
    <t>第116号明細書　料金徴収業務（１月１日～３１日）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</si>
  <si>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料金徴収員ａ（休日）</t>
    <rPh sb="0" eb="2">
      <t>リョウキン</t>
    </rPh>
    <rPh sb="2" eb="5">
      <t>チョウシュウイン</t>
    </rPh>
    <rPh sb="7" eb="9">
      <t>キュウジツ</t>
    </rPh>
    <phoneticPr fontId="2"/>
  </si>
  <si>
    <t>料金徴収主任Ｃ</t>
    <rPh sb="0" eb="2">
      <t>リョウキン</t>
    </rPh>
    <rPh sb="2" eb="4">
      <t>チョウシュウ</t>
    </rPh>
    <rPh sb="4" eb="6">
      <t>シュニン</t>
    </rPh>
    <phoneticPr fontId="2"/>
  </si>
  <si>
    <t>料金徴収員C</t>
    <rPh sb="0" eb="2">
      <t>リョウキン</t>
    </rPh>
    <rPh sb="2" eb="5">
      <t>チョウシュウイン</t>
    </rPh>
    <phoneticPr fontId="2"/>
  </si>
  <si>
    <t>料金徴収員c</t>
    <rPh sb="0" eb="2">
      <t>リョウキン</t>
    </rPh>
    <rPh sb="2" eb="5">
      <t>チョウシュウイン</t>
    </rPh>
    <phoneticPr fontId="2"/>
  </si>
  <si>
    <t>●6月30日　29.5h（3:00～8:00+0:30）</t>
    <rPh sb="2" eb="3">
      <t>ガツ</t>
    </rPh>
    <rPh sb="5" eb="6">
      <t>ニチ</t>
    </rPh>
    <phoneticPr fontId="2"/>
  </si>
  <si>
    <t>料金徴収員ｂ</t>
    <rPh sb="0" eb="2">
      <t>リョウキン</t>
    </rPh>
    <rPh sb="2" eb="5">
      <t>チョウシュウイン</t>
    </rPh>
    <phoneticPr fontId="2"/>
  </si>
  <si>
    <t>料金徴収主任Ｃ深夜割増</t>
    <rPh sb="0" eb="2">
      <t>リョウキン</t>
    </rPh>
    <rPh sb="2" eb="4">
      <t>チョウシュウ</t>
    </rPh>
    <rPh sb="4" eb="6">
      <t>シュニン</t>
    </rPh>
    <rPh sb="7" eb="9">
      <t>シンヤ</t>
    </rPh>
    <rPh sb="9" eb="10">
      <t>ワ</t>
    </rPh>
    <rPh sb="10" eb="11">
      <t>マ</t>
    </rPh>
    <phoneticPr fontId="2"/>
  </si>
  <si>
    <t>所定労働時間(8+2)</t>
  </si>
  <si>
    <t>5h×1日</t>
    <rPh sb="4" eb="5">
      <t>ニチ</t>
    </rPh>
    <phoneticPr fontId="2"/>
  </si>
  <si>
    <t>料金徴収員Ｃ</t>
    <rPh sb="0" eb="2">
      <t>リョウキン</t>
    </rPh>
    <rPh sb="2" eb="4">
      <t>チョウシュウ</t>
    </rPh>
    <rPh sb="4" eb="5">
      <t>イン</t>
    </rPh>
    <phoneticPr fontId="2"/>
  </si>
  <si>
    <t>料金徴収員ｃ</t>
    <rPh sb="0" eb="2">
      <t>リョウキン</t>
    </rPh>
    <rPh sb="2" eb="4">
      <t>チョウシュウ</t>
    </rPh>
    <rPh sb="4" eb="5">
      <t>イン</t>
    </rPh>
    <phoneticPr fontId="2"/>
  </si>
  <si>
    <t>料金徴収員Ｃ深夜割増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</si>
  <si>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料金徴収員c深夜割増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</si>
  <si>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実労5h×31日</t>
    <rPh sb="0" eb="1">
      <t>ジツ</t>
    </rPh>
    <rPh sb="1" eb="2">
      <t>ロウ</t>
    </rPh>
    <rPh sb="7" eb="8">
      <t>ニチ</t>
    </rPh>
    <phoneticPr fontId="2"/>
  </si>
  <si>
    <t>第119明細書</t>
    <rPh sb="0" eb="1">
      <t>ダイ</t>
    </rPh>
    <rPh sb="4" eb="7">
      <t>メイサイショ</t>
    </rPh>
    <phoneticPr fontId="2"/>
  </si>
  <si>
    <t>所定労働時間(7.5+0.5)</t>
    <rPh sb="0" eb="2">
      <t>ショテイ</t>
    </rPh>
    <rPh sb="2" eb="4">
      <t>ロウドウ</t>
    </rPh>
    <rPh sb="4" eb="6">
      <t>ジカン</t>
    </rPh>
    <phoneticPr fontId="2"/>
  </si>
  <si>
    <t>所定労働時間(7.5+1)</t>
    <rPh sb="0" eb="2">
      <t>ショテイ</t>
    </rPh>
    <rPh sb="2" eb="4">
      <t>ロウドウ</t>
    </rPh>
    <rPh sb="4" eb="6">
      <t>ジカン</t>
    </rPh>
    <phoneticPr fontId="2"/>
  </si>
  <si>
    <t>2h×29日</t>
    <rPh sb="5" eb="6">
      <t>ニチ</t>
    </rPh>
    <phoneticPr fontId="2"/>
  </si>
  <si>
    <t>2h×1日</t>
    <rPh sb="4" eb="5">
      <t>ニチ</t>
    </rPh>
    <phoneticPr fontId="2"/>
  </si>
  <si>
    <t>5.5h×1日</t>
    <rPh sb="6" eb="7">
      <t>ニチ</t>
    </rPh>
    <phoneticPr fontId="2"/>
  </si>
  <si>
    <t>料金徴収員ａ超過勤務</t>
    <rPh sb="0" eb="2">
      <t>リョウキン</t>
    </rPh>
    <rPh sb="2" eb="4">
      <t>チョウシュウ</t>
    </rPh>
    <rPh sb="4" eb="5">
      <t>イン</t>
    </rPh>
    <phoneticPr fontId="2"/>
  </si>
  <si>
    <t>2h×30日</t>
    <rPh sb="5" eb="6">
      <t>ニチ</t>
    </rPh>
    <phoneticPr fontId="2"/>
  </si>
  <si>
    <t>第201号明細書　巡視自動車経費</t>
    <rPh sb="0" eb="1">
      <t>ダイ</t>
    </rPh>
    <rPh sb="4" eb="5">
      <t>ゴウ</t>
    </rPh>
    <rPh sb="5" eb="8">
      <t>メイサイショ</t>
    </rPh>
    <rPh sb="9" eb="11">
      <t>ジュンシ</t>
    </rPh>
    <rPh sb="11" eb="14">
      <t>ジドウシャ</t>
    </rPh>
    <rPh sb="14" eb="16">
      <t>ケイヒ</t>
    </rPh>
    <phoneticPr fontId="2"/>
  </si>
  <si>
    <t>巡視自動車経費</t>
    <rPh sb="0" eb="2">
      <t>ジュンシ</t>
    </rPh>
    <rPh sb="2" eb="5">
      <t>ジドウシャ</t>
    </rPh>
    <rPh sb="5" eb="7">
      <t>ケイヒ</t>
    </rPh>
    <phoneticPr fontId="2"/>
  </si>
  <si>
    <t>第002号明細書　巡視自動車経費</t>
    <rPh sb="0" eb="1">
      <t>ダイ</t>
    </rPh>
    <rPh sb="4" eb="5">
      <t>ゴウ</t>
    </rPh>
    <rPh sb="5" eb="8">
      <t>メイサイショ</t>
    </rPh>
    <rPh sb="9" eb="11">
      <t>ジュンシ</t>
    </rPh>
    <rPh sb="11" eb="14">
      <t>ジドウシャ</t>
    </rPh>
    <rPh sb="14" eb="16">
      <t>ケイヒ</t>
    </rPh>
    <phoneticPr fontId="2"/>
  </si>
  <si>
    <t>徴収主任</t>
    <rPh sb="0" eb="2">
      <t>チョウシュウ</t>
    </rPh>
    <rPh sb="2" eb="4">
      <t>シュニン</t>
    </rPh>
    <phoneticPr fontId="2"/>
  </si>
  <si>
    <t>徴徴収員</t>
    <rPh sb="0" eb="1">
      <t>チョウ</t>
    </rPh>
    <rPh sb="1" eb="4">
      <t>チョウシュウイン</t>
    </rPh>
    <phoneticPr fontId="2"/>
  </si>
  <si>
    <t>(5月～6月,10月）</t>
    <rPh sb="2" eb="3">
      <t>ツキ</t>
    </rPh>
    <rPh sb="5" eb="6">
      <t>ツキ</t>
    </rPh>
    <rPh sb="9" eb="10">
      <t>ツキ</t>
    </rPh>
    <phoneticPr fontId="2"/>
  </si>
  <si>
    <t>(7月～9月)</t>
    <rPh sb="2" eb="3">
      <t>ツキ</t>
    </rPh>
    <rPh sb="5" eb="6">
      <t>ツキ</t>
    </rPh>
    <phoneticPr fontId="2"/>
  </si>
  <si>
    <t>(4月,11月)</t>
    <rPh sb="2" eb="3">
      <t>ツキ</t>
    </rPh>
    <rPh sb="6" eb="7">
      <t>ツキ</t>
    </rPh>
    <phoneticPr fontId="2"/>
  </si>
  <si>
    <t>（12月～3月)</t>
    <rPh sb="3" eb="4">
      <t>ガツ</t>
    </rPh>
    <rPh sb="6" eb="7">
      <t>ガツ</t>
    </rPh>
    <phoneticPr fontId="2"/>
  </si>
  <si>
    <t>(12月～3月)※構成人数が7人未満の場合、不足する人数を追加</t>
    <rPh sb="3" eb="4">
      <t>ツキ</t>
    </rPh>
    <rPh sb="6" eb="7">
      <t>ツキ</t>
    </rPh>
    <rPh sb="9" eb="11">
      <t>コウセイ</t>
    </rPh>
    <rPh sb="11" eb="13">
      <t>ニンズウ</t>
    </rPh>
    <rPh sb="15" eb="18">
      <t>ニンミマン</t>
    </rPh>
    <rPh sb="19" eb="21">
      <t>バアイ</t>
    </rPh>
    <rPh sb="22" eb="24">
      <t>フソク</t>
    </rPh>
    <rPh sb="26" eb="27">
      <t>ニン</t>
    </rPh>
    <rPh sb="27" eb="28">
      <t>スウ</t>
    </rPh>
    <rPh sb="29" eb="31">
      <t>ツイカ</t>
    </rPh>
    <phoneticPr fontId="2"/>
  </si>
  <si>
    <t>点滅式安全ベスト</t>
    <rPh sb="0" eb="2">
      <t>テンメツ</t>
    </rPh>
    <rPh sb="2" eb="3">
      <t>シキ</t>
    </rPh>
    <rPh sb="3" eb="5">
      <t>アンゼン</t>
    </rPh>
    <phoneticPr fontId="2"/>
  </si>
  <si>
    <t>×</t>
    <phoneticPr fontId="2"/>
  </si>
  <si>
    <t>円</t>
    <rPh sb="0" eb="1">
      <t>エン</t>
    </rPh>
    <phoneticPr fontId="2"/>
  </si>
  <si>
    <t>ヘルメット</t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</si>
  <si>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</si>
  <si>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2.5h×29日</t>
    <rPh sb="7" eb="8">
      <t>ニチ</t>
    </rPh>
    <phoneticPr fontId="2"/>
  </si>
  <si>
    <t>営業</t>
    <rPh sb="0" eb="2">
      <t>エイギョウ</t>
    </rPh>
    <phoneticPr fontId="2"/>
  </si>
  <si>
    <t>準備</t>
    <rPh sb="0" eb="2">
      <t>ジュンビ</t>
    </rPh>
    <phoneticPr fontId="2"/>
  </si>
  <si>
    <t>勤務</t>
    <rPh sb="0" eb="2">
      <t>キンム</t>
    </rPh>
    <phoneticPr fontId="2"/>
  </si>
  <si>
    <t>営業時間帯</t>
    <rPh sb="0" eb="2">
      <t>エイギョウ</t>
    </rPh>
    <rPh sb="2" eb="4">
      <t>ジカン</t>
    </rPh>
    <rPh sb="4" eb="5">
      <t>タイ</t>
    </rPh>
    <phoneticPr fontId="2"/>
  </si>
  <si>
    <t>(h)</t>
    <phoneticPr fontId="2"/>
  </si>
  <si>
    <t>～</t>
    <phoneticPr fontId="2"/>
  </si>
  <si>
    <t>労務単価について</t>
    <rPh sb="0" eb="2">
      <t>ロウム</t>
    </rPh>
    <rPh sb="2" eb="4">
      <t>タンカ</t>
    </rPh>
    <phoneticPr fontId="2"/>
  </si>
  <si>
    <t>参考としている労務単価</t>
    <rPh sb="0" eb="2">
      <t>サンコウ</t>
    </rPh>
    <rPh sb="7" eb="9">
      <t>ロウム</t>
    </rPh>
    <rPh sb="9" eb="11">
      <t>タンカ</t>
    </rPh>
    <phoneticPr fontId="2"/>
  </si>
  <si>
    <t>山梨</t>
    <rPh sb="0" eb="2">
      <t>ヤマナシ</t>
    </rPh>
    <phoneticPr fontId="2"/>
  </si>
  <si>
    <t>明細書単価</t>
    <rPh sb="0" eb="3">
      <t>メイサイショ</t>
    </rPh>
    <rPh sb="3" eb="5">
      <t>タンカ</t>
    </rPh>
    <phoneticPr fontId="2"/>
  </si>
  <si>
    <t>交通誘導警備員Ａ</t>
    <rPh sb="0" eb="2">
      <t>コウツウ</t>
    </rPh>
    <rPh sb="2" eb="4">
      <t>ユウドウ</t>
    </rPh>
    <rPh sb="4" eb="7">
      <t>ケイビイン</t>
    </rPh>
    <phoneticPr fontId="2"/>
  </si>
  <si>
    <t>交通誘導警備員Ｂ</t>
    <rPh sb="0" eb="2">
      <t>コウツウ</t>
    </rPh>
    <rPh sb="2" eb="4">
      <t>ユウドウ</t>
    </rPh>
    <rPh sb="4" eb="7">
      <t>ケイビイン</t>
    </rPh>
    <phoneticPr fontId="2"/>
  </si>
  <si>
    <t>宿直単価</t>
    <rPh sb="0" eb="2">
      <t>シュクチョク</t>
    </rPh>
    <rPh sb="2" eb="4">
      <t>タンカ</t>
    </rPh>
    <phoneticPr fontId="2"/>
  </si>
  <si>
    <t>参　考</t>
    <rPh sb="0" eb="1">
      <t>サン</t>
    </rPh>
    <rPh sb="2" eb="3">
      <t>コウ</t>
    </rPh>
    <phoneticPr fontId="2"/>
  </si>
  <si>
    <t>通勤手当</t>
    <rPh sb="0" eb="2">
      <t>ツウキン</t>
    </rPh>
    <rPh sb="2" eb="4">
      <t>テアテ</t>
    </rPh>
    <phoneticPr fontId="2"/>
  </si>
  <si>
    <t>参考としている単価</t>
    <rPh sb="0" eb="2">
      <t>サンコウ</t>
    </rPh>
    <rPh sb="7" eb="9">
      <t>タンカ</t>
    </rPh>
    <phoneticPr fontId="2"/>
  </si>
  <si>
    <t>制服・作業着・寝具</t>
    <phoneticPr fontId="2"/>
  </si>
  <si>
    <t>被服費</t>
    <rPh sb="0" eb="3">
      <t>ヒフクヒ</t>
    </rPh>
    <phoneticPr fontId="2"/>
  </si>
  <si>
    <t>直接経費について</t>
    <phoneticPr fontId="2"/>
  </si>
  <si>
    <t>徴収員</t>
    <rPh sb="0" eb="3">
      <t>チョウシュウイン</t>
    </rPh>
    <phoneticPr fontId="2"/>
  </si>
  <si>
    <t>単　価</t>
    <rPh sb="0" eb="1">
      <t>タン</t>
    </rPh>
    <rPh sb="2" eb="3">
      <t>アタイ</t>
    </rPh>
    <phoneticPr fontId="2"/>
  </si>
  <si>
    <t>（セット）</t>
  </si>
  <si>
    <t>【注意】</t>
    <rPh sb="1" eb="3">
      <t>チュウイ</t>
    </rPh>
    <phoneticPr fontId="2"/>
  </si>
  <si>
    <t>　この資料は、設計積算上の単価を示しているものであり、実際の賃金の支払や経費を制限</t>
    <rPh sb="3" eb="5">
      <t>シリョウ</t>
    </rPh>
    <rPh sb="7" eb="9">
      <t>セッケイ</t>
    </rPh>
    <rPh sb="9" eb="11">
      <t>セキサン</t>
    </rPh>
    <rPh sb="11" eb="12">
      <t>ジョウ</t>
    </rPh>
    <rPh sb="13" eb="15">
      <t>タンカ</t>
    </rPh>
    <rPh sb="16" eb="17">
      <t>シメ</t>
    </rPh>
    <rPh sb="27" eb="29">
      <t>ジッサイ</t>
    </rPh>
    <rPh sb="30" eb="32">
      <t>チンギン</t>
    </rPh>
    <rPh sb="33" eb="35">
      <t>シハライ</t>
    </rPh>
    <phoneticPr fontId="2"/>
  </si>
  <si>
    <t>勤務日数・時間</t>
    <rPh sb="0" eb="2">
      <t>キンム</t>
    </rPh>
    <rPh sb="2" eb="4">
      <t>ニッスウ</t>
    </rPh>
    <rPh sb="5" eb="7">
      <t>ジカン</t>
    </rPh>
    <phoneticPr fontId="2"/>
  </si>
  <si>
    <t>するものではない。</t>
    <phoneticPr fontId="2"/>
  </si>
  <si>
    <t>●2月1日～28日</t>
    <rPh sb="2" eb="3">
      <t>ガツ</t>
    </rPh>
    <rPh sb="4" eb="5">
      <t>ニチ</t>
    </rPh>
    <rPh sb="8" eb="9">
      <t>ニチ</t>
    </rPh>
    <phoneticPr fontId="28"/>
  </si>
  <si>
    <t>　料金徴収業務　一式</t>
    <rPh sb="1" eb="3">
      <t>リョウキン</t>
    </rPh>
    <rPh sb="3" eb="5">
      <t>チョウシュウ</t>
    </rPh>
    <rPh sb="5" eb="7">
      <t>ギョウム</t>
    </rPh>
    <rPh sb="8" eb="9">
      <t>イチ</t>
    </rPh>
    <rPh sb="9" eb="10">
      <t>シキ</t>
    </rPh>
    <phoneticPr fontId="8"/>
  </si>
  <si>
    <t xml:space="preserve">　富士山有料道路の料金徴収業務
</t>
    <rPh sb="1" eb="4">
      <t>フジサン</t>
    </rPh>
    <rPh sb="4" eb="6">
      <t>ユウリョウ</t>
    </rPh>
    <rPh sb="6" eb="8">
      <t>ドウロ</t>
    </rPh>
    <rPh sb="9" eb="11">
      <t>リョウキン</t>
    </rPh>
    <rPh sb="11" eb="13">
      <t>チョウシュウ</t>
    </rPh>
    <rPh sb="13" eb="15">
      <t>ギョウム</t>
    </rPh>
    <phoneticPr fontId="8"/>
  </si>
  <si>
    <t>円　県の通勤手当準用</t>
    <rPh sb="0" eb="1">
      <t>エン</t>
    </rPh>
    <phoneticPr fontId="2"/>
  </si>
  <si>
    <t>　各カバー付き</t>
    <rPh sb="1" eb="2">
      <t>カク</t>
    </rPh>
    <rPh sb="5" eb="6">
      <t>ツ</t>
    </rPh>
    <phoneticPr fontId="2"/>
  </si>
  <si>
    <t>制服（上下組）</t>
    <rPh sb="0" eb="2">
      <t>セイフク</t>
    </rPh>
    <phoneticPr fontId="8"/>
  </si>
  <si>
    <t>雨具（上下組）</t>
    <rPh sb="0" eb="2">
      <t>アマグ</t>
    </rPh>
    <phoneticPr fontId="2"/>
  </si>
  <si>
    <t>防寒着（コート、パンツ）</t>
    <rPh sb="0" eb="3">
      <t>ボウカンギ</t>
    </rPh>
    <phoneticPr fontId="2"/>
  </si>
  <si>
    <t>　　　南都留郡富士河口湖町剣丸尾地内外</t>
    <rPh sb="3" eb="7">
      <t>ミナミツルグン</t>
    </rPh>
    <rPh sb="7" eb="9">
      <t>フジ</t>
    </rPh>
    <rPh sb="9" eb="13">
      <t>カワグチコマチ</t>
    </rPh>
    <rPh sb="13" eb="14">
      <t>ケン</t>
    </rPh>
    <rPh sb="14" eb="15">
      <t>マル</t>
    </rPh>
    <rPh sb="15" eb="16">
      <t>ビ</t>
    </rPh>
    <rPh sb="16" eb="18">
      <t>チナイ</t>
    </rPh>
    <rPh sb="17" eb="18">
      <t>ウラチ</t>
    </rPh>
    <rPh sb="18" eb="19">
      <t>ガイ</t>
    </rPh>
    <phoneticPr fontId="8"/>
  </si>
  <si>
    <t>　　　一般県道富士河口湖富士線　富士山有料道路</t>
    <rPh sb="3" eb="5">
      <t>イッパン</t>
    </rPh>
    <rPh sb="5" eb="7">
      <t>ケンドウ</t>
    </rPh>
    <rPh sb="7" eb="12">
      <t>フジカワグチコ</t>
    </rPh>
    <rPh sb="12" eb="14">
      <t>フジ</t>
    </rPh>
    <rPh sb="14" eb="15">
      <t>セン</t>
    </rPh>
    <rPh sb="16" eb="19">
      <t>フジサン</t>
    </rPh>
    <rPh sb="19" eb="21">
      <t>ユウリョウ</t>
    </rPh>
    <rPh sb="21" eb="23">
      <t>ドウロ</t>
    </rPh>
    <phoneticPr fontId="8"/>
  </si>
  <si>
    <t>　　　有料道路管理費</t>
    <rPh sb="3" eb="5">
      <t>ユウリョウ</t>
    </rPh>
    <rPh sb="5" eb="7">
      <t>ドウロ</t>
    </rPh>
    <rPh sb="7" eb="9">
      <t>カンリ</t>
    </rPh>
    <rPh sb="9" eb="10">
      <t>ヒ</t>
    </rPh>
    <phoneticPr fontId="8"/>
  </si>
  <si>
    <t>ベスト、まいど屋、ワークマン、ニトリ</t>
    <phoneticPr fontId="2"/>
  </si>
  <si>
    <t>円</t>
    <rPh sb="0" eb="1">
      <t>エン</t>
    </rPh>
    <phoneticPr fontId="2"/>
  </si>
  <si>
    <t>●9月1日～30日　</t>
    <rPh sb="2" eb="3">
      <t>ガツ</t>
    </rPh>
    <rPh sb="4" eb="5">
      <t>ニチ</t>
    </rPh>
    <rPh sb="8" eb="9">
      <t>ニチ</t>
    </rPh>
    <phoneticPr fontId="28"/>
  </si>
  <si>
    <t>凡例（色）</t>
    <rPh sb="0" eb="2">
      <t>ハンレイ</t>
    </rPh>
    <rPh sb="3" eb="4">
      <t>イロ</t>
    </rPh>
    <phoneticPr fontId="2"/>
  </si>
  <si>
    <t>8.5h・18.5h</t>
    <phoneticPr fontId="2"/>
  </si>
  <si>
    <t>13.5h・14.0h</t>
    <phoneticPr fontId="2"/>
  </si>
  <si>
    <t>16.5ｈ</t>
    <phoneticPr fontId="2"/>
  </si>
  <si>
    <t>21.5h・19.0ｈ</t>
    <phoneticPr fontId="2"/>
  </si>
  <si>
    <t>第109号明細書　料金徴収業務（９月１日～３０日）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</si>
  <si>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料金徴収業務（９月１日～９月３０日）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</si>
  <si>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●9月1日～30日　24.0h</t>
    <rPh sb="2" eb="3">
      <t>ガツ</t>
    </rPh>
    <rPh sb="4" eb="5">
      <t>ニチ</t>
    </rPh>
    <rPh sb="8" eb="9">
      <t>ニチ</t>
    </rPh>
    <phoneticPr fontId="2"/>
  </si>
  <si>
    <t>令和7（2025）年</t>
    <rPh sb="0" eb="2">
      <t>レイワ</t>
    </rPh>
    <rPh sb="9" eb="10">
      <t>ネン</t>
    </rPh>
    <phoneticPr fontId="2"/>
  </si>
  <si>
    <t>令和7年度　合計</t>
    <rPh sb="0" eb="2">
      <t>レイワ</t>
    </rPh>
    <rPh sb="3" eb="5">
      <t>ネンド</t>
    </rPh>
    <rPh sb="6" eb="8">
      <t>ゴウケイ</t>
    </rPh>
    <rPh sb="7" eb="8">
      <t>ケイ</t>
    </rPh>
    <phoneticPr fontId="2"/>
  </si>
  <si>
    <t>R7</t>
    <phoneticPr fontId="2"/>
  </si>
  <si>
    <t>第107号明細書　料金徴収業務（７月１日～３１日）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</si>
  <si>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2h×３１日</t>
    <rPh sb="5" eb="6">
      <t>ニチ</t>
    </rPh>
    <phoneticPr fontId="2"/>
  </si>
  <si>
    <t>実労5h×３１日</t>
    <rPh sb="0" eb="1">
      <t>ジツ</t>
    </rPh>
    <rPh sb="1" eb="2">
      <t>ロウ</t>
    </rPh>
    <rPh sb="7" eb="8">
      <t>ニチ</t>
    </rPh>
    <phoneticPr fontId="2"/>
  </si>
  <si>
    <t>第117号明細書　料金徴収業務（２月１日～２８日）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</si>
  <si>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●7月1日～31日　24.0h</t>
    <rPh sb="2" eb="3">
      <t>ガツ</t>
    </rPh>
    <rPh sb="4" eb="5">
      <t>ニチ</t>
    </rPh>
    <rPh sb="8" eb="9">
      <t>ニチ</t>
    </rPh>
    <phoneticPr fontId="2"/>
  </si>
  <si>
    <t>実労5h×30日</t>
    <rPh sb="0" eb="1">
      <t>ジツ</t>
    </rPh>
    <rPh sb="1" eb="2">
      <t>ロウ</t>
    </rPh>
    <rPh sb="7" eb="8">
      <t>ニチ</t>
    </rPh>
    <phoneticPr fontId="2"/>
  </si>
  <si>
    <t xml:space="preserve"> </t>
    <phoneticPr fontId="2"/>
  </si>
  <si>
    <t>所定労働時間(3)</t>
    <phoneticPr fontId="2"/>
  </si>
  <si>
    <t>所定労働時間(6)</t>
    <rPh sb="0" eb="2">
      <t>ショテイ</t>
    </rPh>
    <rPh sb="2" eb="4">
      <t>ロウドウ</t>
    </rPh>
    <rPh sb="4" eb="6">
      <t>ジカン</t>
    </rPh>
    <phoneticPr fontId="2"/>
  </si>
  <si>
    <t>所定労働時間(4)</t>
    <phoneticPr fontId="2"/>
  </si>
  <si>
    <t>所定労働時間(4.5)</t>
    <phoneticPr fontId="2"/>
  </si>
  <si>
    <t>h</t>
    <phoneticPr fontId="2"/>
  </si>
  <si>
    <t>料金徴収員ａ超過（休日）</t>
    <rPh sb="0" eb="2">
      <t>リョウキン</t>
    </rPh>
    <rPh sb="2" eb="5">
      <t>チョウシュウイン</t>
    </rPh>
    <rPh sb="6" eb="8">
      <t>チョウカ</t>
    </rPh>
    <rPh sb="9" eb="11">
      <t>キュウジツ</t>
    </rPh>
    <phoneticPr fontId="2"/>
  </si>
  <si>
    <t>料金徴収員ａ（平日）</t>
    <rPh sb="0" eb="2">
      <t>リョウキン</t>
    </rPh>
    <rPh sb="2" eb="4">
      <t>チョウシュウ</t>
    </rPh>
    <rPh sb="4" eb="5">
      <t>イン</t>
    </rPh>
    <rPh sb="7" eb="9">
      <t>ヘイジツ</t>
    </rPh>
    <phoneticPr fontId="2"/>
  </si>
  <si>
    <t>料金徴収員ａ深夜割増（平日）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rPh sb="11" eb="13">
      <t>ヘイジツ</t>
    </rPh>
    <phoneticPr fontId="2"/>
  </si>
  <si>
    <t>料金徴収員ａ（休日）</t>
    <rPh sb="0" eb="2">
      <t>リョウキン</t>
    </rPh>
    <rPh sb="2" eb="4">
      <t>チョウシュウ</t>
    </rPh>
    <rPh sb="4" eb="5">
      <t>イン</t>
    </rPh>
    <rPh sb="7" eb="9">
      <t>キュウジツ</t>
    </rPh>
    <phoneticPr fontId="2"/>
  </si>
  <si>
    <t>料金徴収員b（休日）</t>
    <rPh sb="0" eb="2">
      <t>リョウキン</t>
    </rPh>
    <rPh sb="2" eb="5">
      <t>チョウシュウイン</t>
    </rPh>
    <rPh sb="7" eb="9">
      <t>キュウジツ</t>
    </rPh>
    <phoneticPr fontId="2"/>
  </si>
  <si>
    <t>料金徴収員ａ深夜割増（平日）</t>
    <rPh sb="0" eb="2">
      <t>リョウキン</t>
    </rPh>
    <rPh sb="2" eb="4">
      <t>チョウシュウ</t>
    </rPh>
    <rPh sb="4" eb="5">
      <t>イン</t>
    </rPh>
    <rPh sb="6" eb="8">
      <t>シンヤ</t>
    </rPh>
    <rPh sb="8" eb="10">
      <t>ワリマシ</t>
    </rPh>
    <rPh sb="11" eb="13">
      <t>ヘイジツ</t>
    </rPh>
    <phoneticPr fontId="2"/>
  </si>
  <si>
    <t>料金徴収員ａ深夜割増（休日）</t>
    <rPh sb="0" eb="2">
      <t>リョウキン</t>
    </rPh>
    <rPh sb="2" eb="4">
      <t>チョウシュウ</t>
    </rPh>
    <rPh sb="4" eb="5">
      <t>イン</t>
    </rPh>
    <rPh sb="6" eb="8">
      <t>シンヤ</t>
    </rPh>
    <rPh sb="8" eb="10">
      <t>ワリマシ</t>
    </rPh>
    <rPh sb="11" eb="13">
      <t>キュウジツ</t>
    </rPh>
    <phoneticPr fontId="2"/>
  </si>
  <si>
    <t>料金徴収員b（平日）</t>
    <rPh sb="0" eb="2">
      <t>リョウキン</t>
    </rPh>
    <rPh sb="2" eb="4">
      <t>チョウシュウ</t>
    </rPh>
    <rPh sb="4" eb="5">
      <t>イン</t>
    </rPh>
    <rPh sb="7" eb="9">
      <t>ヘイジツ</t>
    </rPh>
    <phoneticPr fontId="2"/>
  </si>
  <si>
    <t>料金徴収員b（休日）</t>
    <rPh sb="0" eb="2">
      <t>リョウキン</t>
    </rPh>
    <rPh sb="2" eb="4">
      <t>チョウシュウ</t>
    </rPh>
    <rPh sb="4" eb="5">
      <t>イン</t>
    </rPh>
    <rPh sb="7" eb="9">
      <t>キュウジツ</t>
    </rPh>
    <phoneticPr fontId="2"/>
  </si>
  <si>
    <t>料金徴収員ｂ（平日）</t>
    <rPh sb="0" eb="2">
      <t>リョウキン</t>
    </rPh>
    <rPh sb="2" eb="4">
      <t>チョウシュウ</t>
    </rPh>
    <rPh sb="4" eb="5">
      <t>イン</t>
    </rPh>
    <rPh sb="7" eb="9">
      <t>ヘイジツ</t>
    </rPh>
    <phoneticPr fontId="2"/>
  </si>
  <si>
    <t>h</t>
    <phoneticPr fontId="2"/>
  </si>
  <si>
    <t>料金徴収員ａ深夜割増（休日）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rPh sb="11" eb="13">
      <t>キュウジツ</t>
    </rPh>
    <phoneticPr fontId="2"/>
  </si>
  <si>
    <t>料金徴収員ｂ（休日）</t>
    <rPh sb="0" eb="2">
      <t>リョウキン</t>
    </rPh>
    <rPh sb="2" eb="4">
      <t>チョウシュウ</t>
    </rPh>
    <rPh sb="4" eb="5">
      <t>イン</t>
    </rPh>
    <rPh sb="7" eb="9">
      <t>キュウジツ</t>
    </rPh>
    <phoneticPr fontId="2"/>
  </si>
  <si>
    <t>日</t>
    <rPh sb="0" eb="1">
      <t>ニチ</t>
    </rPh>
    <phoneticPr fontId="2"/>
  </si>
  <si>
    <t>所定労働時間(8+1.5＋外1)</t>
    <rPh sb="13" eb="14">
      <t>ソト</t>
    </rPh>
    <phoneticPr fontId="2"/>
  </si>
  <si>
    <t>2.5h×1日</t>
    <rPh sb="6" eb="7">
      <t>ニチ</t>
    </rPh>
    <phoneticPr fontId="2"/>
  </si>
  <si>
    <t>徴収責任者超過勤務</t>
    <rPh sb="0" eb="2">
      <t>チョウシュウ</t>
    </rPh>
    <rPh sb="2" eb="5">
      <t>セキニンシャ</t>
    </rPh>
    <rPh sb="5" eb="7">
      <t>チョウカ</t>
    </rPh>
    <rPh sb="7" eb="9">
      <t>キンム</t>
    </rPh>
    <phoneticPr fontId="2"/>
  </si>
  <si>
    <t>所定労働時間(8+1.5+外1)</t>
    <rPh sb="13" eb="14">
      <t>ソト</t>
    </rPh>
    <phoneticPr fontId="2"/>
  </si>
  <si>
    <t>徴収責任者超過勤務（平日）</t>
    <rPh sb="0" eb="2">
      <t>チョウシュウ</t>
    </rPh>
    <rPh sb="2" eb="5">
      <t>セキニンシャ</t>
    </rPh>
    <rPh sb="5" eb="7">
      <t>チョウカ</t>
    </rPh>
    <rPh sb="7" eb="9">
      <t>キンム</t>
    </rPh>
    <rPh sb="10" eb="12">
      <t>ヘイジツ</t>
    </rPh>
    <phoneticPr fontId="2"/>
  </si>
  <si>
    <t>料金徴収員a深夜割増（平日）</t>
    <rPh sb="0" eb="2">
      <t>リョウキン</t>
    </rPh>
    <rPh sb="2" eb="5">
      <t>チョウシュウイン</t>
    </rPh>
    <rPh sb="6" eb="8">
      <t>シンヤ</t>
    </rPh>
    <rPh sb="8" eb="9">
      <t>ワ</t>
    </rPh>
    <rPh sb="9" eb="10">
      <t>マ</t>
    </rPh>
    <rPh sb="11" eb="13">
      <t>ヘイジツ</t>
    </rPh>
    <phoneticPr fontId="2"/>
  </si>
  <si>
    <t>料金徴収員ａ超過勤務（休日）</t>
    <rPh sb="0" eb="2">
      <t>リョウキン</t>
    </rPh>
    <rPh sb="2" eb="4">
      <t>チョウシュウ</t>
    </rPh>
    <rPh sb="4" eb="5">
      <t>イン</t>
    </rPh>
    <rPh sb="11" eb="13">
      <t>キュウジツ</t>
    </rPh>
    <phoneticPr fontId="2"/>
  </si>
  <si>
    <t>料金徴収員ａ深夜割増（休日）</t>
    <rPh sb="0" eb="2">
      <t>リョウキン</t>
    </rPh>
    <rPh sb="2" eb="5">
      <t>チョウシュウイン</t>
    </rPh>
    <rPh sb="6" eb="8">
      <t>シンヤ</t>
    </rPh>
    <rPh sb="8" eb="9">
      <t>ワ</t>
    </rPh>
    <rPh sb="9" eb="10">
      <t>マ</t>
    </rPh>
    <rPh sb="11" eb="13">
      <t>キュウジツ</t>
    </rPh>
    <phoneticPr fontId="2"/>
  </si>
  <si>
    <t>6h×21日（平日）</t>
    <rPh sb="5" eb="6">
      <t>ニチ</t>
    </rPh>
    <rPh sb="7" eb="9">
      <t>ヘイジツ</t>
    </rPh>
    <phoneticPr fontId="2"/>
  </si>
  <si>
    <t>実労2.5h×30日</t>
    <rPh sb="0" eb="1">
      <t>ジツ</t>
    </rPh>
    <rPh sb="1" eb="2">
      <t>ロウ</t>
    </rPh>
    <rPh sb="9" eb="10">
      <t>ニチ</t>
    </rPh>
    <phoneticPr fontId="2"/>
  </si>
  <si>
    <t>実労1h×15日</t>
    <rPh sb="0" eb="1">
      <t>ジツ</t>
    </rPh>
    <rPh sb="1" eb="2">
      <t>ロウ</t>
    </rPh>
    <rPh sb="7" eb="8">
      <t>ニチ</t>
    </rPh>
    <phoneticPr fontId="2"/>
  </si>
  <si>
    <t>●7月1日～31日　</t>
    <rPh sb="2" eb="3">
      <t>ガツ</t>
    </rPh>
    <rPh sb="4" eb="5">
      <t>ニチ</t>
    </rPh>
    <rPh sb="8" eb="9">
      <t>ニチ</t>
    </rPh>
    <phoneticPr fontId="28"/>
  </si>
  <si>
    <t>料金徴収責任者超過（平日）</t>
    <rPh sb="0" eb="2">
      <t>リョウキン</t>
    </rPh>
    <rPh sb="2" eb="4">
      <t>チョウシュウ</t>
    </rPh>
    <rPh sb="4" eb="7">
      <t>セキニンシャ</t>
    </rPh>
    <rPh sb="7" eb="9">
      <t>チョウカ</t>
    </rPh>
    <rPh sb="10" eb="12">
      <t>ヘイジツ</t>
    </rPh>
    <phoneticPr fontId="2"/>
  </si>
  <si>
    <t>料金徴収業務（２月１日～２月２８日）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</si>
  <si>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料金徴収業務（７月１日～７月３１日）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</si>
  <si>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r>
      <t>10km</t>
    </r>
    <r>
      <rPr>
        <sz val="11"/>
        <color theme="1"/>
        <rFont val="ＭＳ Ｐゴシック"/>
        <family val="2"/>
        <charset val="128"/>
        <scheme val="minor"/>
      </rPr>
      <t xml:space="preserve"> （9km以上11km未満） 令和7年4月</t>
    </r>
    <rPh sb="9" eb="11">
      <t>イジョウ</t>
    </rPh>
    <rPh sb="15" eb="17">
      <t>ミマン</t>
    </rPh>
    <rPh sb="19" eb="21">
      <t>レイワ</t>
    </rPh>
    <rPh sb="22" eb="23">
      <t>ネン</t>
    </rPh>
    <rPh sb="24" eb="25">
      <t>ツキ</t>
    </rPh>
    <phoneticPr fontId="2"/>
  </si>
  <si>
    <t>令和7年4月公共工事設計労務単価</t>
    <rPh sb="0" eb="2">
      <t>レイワ</t>
    </rPh>
    <rPh sb="3" eb="4">
      <t>ネン</t>
    </rPh>
    <rPh sb="5" eb="6">
      <t>ツキ</t>
    </rPh>
    <phoneticPr fontId="2"/>
  </si>
  <si>
    <t>令和7年4月建築保全業務労務単価</t>
    <phoneticPr fontId="2"/>
  </si>
  <si>
    <t>令和7年度（2025度）</t>
    <rPh sb="0" eb="2">
      <t>レイワ</t>
    </rPh>
    <rPh sb="3" eb="5">
      <t>ネンド</t>
    </rPh>
    <rPh sb="10" eb="11">
      <t>ド</t>
    </rPh>
    <phoneticPr fontId="2"/>
  </si>
  <si>
    <t>令和8年度（2026年度）</t>
    <rPh sb="0" eb="2">
      <t>レイワ</t>
    </rPh>
    <rPh sb="3" eb="5">
      <t>ネンド</t>
    </rPh>
    <rPh sb="10" eb="12">
      <t>ネンド</t>
    </rPh>
    <phoneticPr fontId="2"/>
  </si>
  <si>
    <t>令和8（2026）年</t>
    <rPh sb="0" eb="2">
      <t>レイワ</t>
    </rPh>
    <rPh sb="9" eb="10">
      <t>ネン</t>
    </rPh>
    <phoneticPr fontId="2"/>
  </si>
  <si>
    <t>令和8年度　合計</t>
    <rPh sb="0" eb="2">
      <t>レイワ</t>
    </rPh>
    <rPh sb="3" eb="5">
      <t>ネンド</t>
    </rPh>
    <rPh sb="6" eb="8">
      <t>ゴウケイ</t>
    </rPh>
    <rPh sb="7" eb="8">
      <t>ケイ</t>
    </rPh>
    <phoneticPr fontId="2"/>
  </si>
  <si>
    <t>R8</t>
    <phoneticPr fontId="2"/>
  </si>
  <si>
    <t>黄色着色：R7マイカー規制期間と同等を想定</t>
    <rPh sb="0" eb="2">
      <t>キイロ</t>
    </rPh>
    <rPh sb="2" eb="4">
      <t>チャクショク</t>
    </rPh>
    <rPh sb="11" eb="13">
      <t>キセイ</t>
    </rPh>
    <rPh sb="13" eb="15">
      <t>キカン</t>
    </rPh>
    <rPh sb="16" eb="18">
      <t>ドウトウ</t>
    </rPh>
    <rPh sb="19" eb="21">
      <t>ソウテイ</t>
    </rPh>
    <phoneticPr fontId="2"/>
  </si>
  <si>
    <t>2.5h×21日（平日）</t>
    <rPh sb="7" eb="8">
      <t>ニチ</t>
    </rPh>
    <rPh sb="9" eb="11">
      <t>ヘイジツ</t>
    </rPh>
    <phoneticPr fontId="2"/>
  </si>
  <si>
    <t>2.5h×8日（休日）</t>
    <rPh sb="6" eb="7">
      <t>ニチ</t>
    </rPh>
    <rPh sb="8" eb="10">
      <t>キュウジツ</t>
    </rPh>
    <phoneticPr fontId="2"/>
  </si>
  <si>
    <t>3h×21日（平日）</t>
    <rPh sb="5" eb="6">
      <t>ニチ</t>
    </rPh>
    <rPh sb="7" eb="9">
      <t>ヘイジツ</t>
    </rPh>
    <phoneticPr fontId="2"/>
  </si>
  <si>
    <t>6h×1日（平日）</t>
    <rPh sb="4" eb="5">
      <t>ニチ</t>
    </rPh>
    <rPh sb="6" eb="8">
      <t>ヘイジツ</t>
    </rPh>
    <phoneticPr fontId="2"/>
  </si>
  <si>
    <t>2.5h×1日（平日）</t>
    <rPh sb="6" eb="7">
      <t>ニチ</t>
    </rPh>
    <rPh sb="8" eb="10">
      <t>ヘイジツ</t>
    </rPh>
    <phoneticPr fontId="2"/>
  </si>
  <si>
    <t>4ｈ×1日（平日）</t>
    <rPh sb="4" eb="5">
      <t>ニチ</t>
    </rPh>
    <rPh sb="6" eb="8">
      <t>ヘイジツ</t>
    </rPh>
    <phoneticPr fontId="2"/>
  </si>
  <si>
    <t>令和9年度（2027年度）</t>
    <rPh sb="0" eb="2">
      <t>レイワ</t>
    </rPh>
    <rPh sb="3" eb="5">
      <t>ネンド</t>
    </rPh>
    <rPh sb="10" eb="12">
      <t>ネンド</t>
    </rPh>
    <phoneticPr fontId="2"/>
  </si>
  <si>
    <t>令和9（2027）年</t>
    <rPh sb="0" eb="2">
      <t>レイワ</t>
    </rPh>
    <rPh sb="9" eb="10">
      <t>ネン</t>
    </rPh>
    <phoneticPr fontId="2"/>
  </si>
  <si>
    <t>令和10年度（2028年度）</t>
    <rPh sb="0" eb="2">
      <t>レイワ</t>
    </rPh>
    <rPh sb="4" eb="6">
      <t>ネンド</t>
    </rPh>
    <rPh sb="11" eb="13">
      <t>ネンド</t>
    </rPh>
    <phoneticPr fontId="2"/>
  </si>
  <si>
    <t>累計</t>
    <rPh sb="0" eb="2">
      <t>ルイケイ</t>
    </rPh>
    <phoneticPr fontId="2"/>
  </si>
  <si>
    <t>令和9年度　合計</t>
    <rPh sb="0" eb="2">
      <t>レイワ</t>
    </rPh>
    <rPh sb="3" eb="5">
      <t>ネンド</t>
    </rPh>
    <rPh sb="6" eb="8">
      <t>ゴウケイ</t>
    </rPh>
    <rPh sb="7" eb="8">
      <t>ケイ</t>
    </rPh>
    <phoneticPr fontId="2"/>
  </si>
  <si>
    <t>令和10（2028）年</t>
    <rPh sb="0" eb="2">
      <t>レイワ</t>
    </rPh>
    <rPh sb="10" eb="11">
      <t>ネン</t>
    </rPh>
    <phoneticPr fontId="2"/>
  </si>
  <si>
    <t>令和10年度　合計</t>
    <rPh sb="0" eb="2">
      <t>レイワ</t>
    </rPh>
    <rPh sb="4" eb="6">
      <t>ネンド</t>
    </rPh>
    <rPh sb="7" eb="9">
      <t>ゴウケイ</t>
    </rPh>
    <rPh sb="8" eb="9">
      <t>ケイ</t>
    </rPh>
    <phoneticPr fontId="2"/>
  </si>
  <si>
    <t>R9</t>
    <phoneticPr fontId="2"/>
  </si>
  <si>
    <t>R10</t>
    <phoneticPr fontId="2"/>
  </si>
  <si>
    <t>R7-R10平均</t>
    <rPh sb="6" eb="8">
      <t>ヘイキン</t>
    </rPh>
    <phoneticPr fontId="2"/>
  </si>
  <si>
    <t>第118号明細書　料金徴収業務（２月１日～２９日）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</si>
  <si>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第119号明細書　料金徴収業務（３月１日～１５日）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</si>
  <si>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第120号明細書　料金徴収業務（３月１６日～３１日）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20" eb="21">
      <t>ニチ</t>
    </rPh>
    <rPh sb="24" eb="25">
      <t>ニチ</t>
    </rPh>
    <phoneticPr fontId="2"/>
  </si>
  <si>
    <t>料金徴収業務（２月１日～２月２９日）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</si>
  <si>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第120明細書</t>
    <rPh sb="0" eb="1">
      <t>ダイ</t>
    </rPh>
    <rPh sb="4" eb="7">
      <t>メイサイショ</t>
    </rPh>
    <phoneticPr fontId="2"/>
  </si>
  <si>
    <t>1h×7.7日（平日）</t>
    <rPh sb="6" eb="7">
      <t>ニチ</t>
    </rPh>
    <rPh sb="8" eb="10">
      <t>ヘイジツ</t>
    </rPh>
    <phoneticPr fontId="2"/>
  </si>
  <si>
    <t>3.0h×7.7日（平日）</t>
    <rPh sb="8" eb="9">
      <t>ニチ</t>
    </rPh>
    <rPh sb="10" eb="12">
      <t>ヘイジツ</t>
    </rPh>
    <phoneticPr fontId="2"/>
  </si>
  <si>
    <t>3.5h×3.3日（休日）</t>
    <rPh sb="8" eb="9">
      <t>ニチ</t>
    </rPh>
    <rPh sb="10" eb="12">
      <t>キュウジツ</t>
    </rPh>
    <phoneticPr fontId="2"/>
  </si>
  <si>
    <t>1h×18.7日（平日）</t>
    <rPh sb="7" eb="8">
      <t>ニチ</t>
    </rPh>
    <rPh sb="9" eb="11">
      <t>ヘイジツ</t>
    </rPh>
    <phoneticPr fontId="2"/>
  </si>
  <si>
    <t>6h×18.7日（平日）</t>
    <rPh sb="7" eb="8">
      <t>ニチ</t>
    </rPh>
    <rPh sb="9" eb="11">
      <t>ヘイジツ</t>
    </rPh>
    <phoneticPr fontId="2"/>
  </si>
  <si>
    <t>2.5h×18.7日（平日）</t>
    <rPh sb="9" eb="10">
      <t>ニチ</t>
    </rPh>
    <rPh sb="11" eb="13">
      <t>ヘイジツ</t>
    </rPh>
    <phoneticPr fontId="2"/>
  </si>
  <si>
    <t>2.5h×12.3日（休日）</t>
    <rPh sb="9" eb="10">
      <t>ニチ</t>
    </rPh>
    <rPh sb="11" eb="13">
      <t>キュウジツ</t>
    </rPh>
    <phoneticPr fontId="2"/>
  </si>
  <si>
    <t>2.5h×0日（休日）</t>
    <rPh sb="6" eb="7">
      <t>ニチ</t>
    </rPh>
    <rPh sb="8" eb="10">
      <t>キュウジツ</t>
    </rPh>
    <phoneticPr fontId="2"/>
  </si>
  <si>
    <t>実労1h×20日（平日）</t>
    <rPh sb="0" eb="1">
      <t>ジツ</t>
    </rPh>
    <rPh sb="1" eb="2">
      <t>ロウ</t>
    </rPh>
    <rPh sb="7" eb="8">
      <t>ニチ</t>
    </rPh>
    <rPh sb="9" eb="11">
      <t>ヘイジツ</t>
    </rPh>
    <phoneticPr fontId="2"/>
  </si>
  <si>
    <t>6h×20日（平日）</t>
    <rPh sb="5" eb="6">
      <t>ニチ</t>
    </rPh>
    <rPh sb="7" eb="9">
      <t>ヘイジツ</t>
    </rPh>
    <phoneticPr fontId="2"/>
  </si>
  <si>
    <t>実労2.5h×20日（平日）</t>
    <rPh sb="0" eb="1">
      <t>ジツ</t>
    </rPh>
    <rPh sb="1" eb="2">
      <t>ロウ</t>
    </rPh>
    <rPh sb="9" eb="10">
      <t>ニチ</t>
    </rPh>
    <rPh sb="11" eb="13">
      <t>ヘイジツ</t>
    </rPh>
    <phoneticPr fontId="2"/>
  </si>
  <si>
    <t>実労2.5h×10日（休日）</t>
    <rPh sb="0" eb="1">
      <t>ジツ</t>
    </rPh>
    <rPh sb="1" eb="2">
      <t>ロウ</t>
    </rPh>
    <rPh sb="9" eb="10">
      <t>ニチ</t>
    </rPh>
    <rPh sb="11" eb="13">
      <t>キュウジツ</t>
    </rPh>
    <phoneticPr fontId="2"/>
  </si>
  <si>
    <t>4.5h×9.3日（平日）</t>
    <rPh sb="8" eb="9">
      <t>ニチ</t>
    </rPh>
    <rPh sb="10" eb="12">
      <t>ヘイジツ</t>
    </rPh>
    <phoneticPr fontId="2"/>
  </si>
  <si>
    <t>実労1h×9.3日（平日）</t>
    <rPh sb="0" eb="1">
      <t>ジツ</t>
    </rPh>
    <rPh sb="1" eb="2">
      <t>ロウ</t>
    </rPh>
    <rPh sb="8" eb="9">
      <t>ニチ</t>
    </rPh>
    <rPh sb="10" eb="12">
      <t>ヘイジツ</t>
    </rPh>
    <phoneticPr fontId="2"/>
  </si>
  <si>
    <t>4h×5.7日（休日）</t>
    <rPh sb="6" eb="7">
      <t>ニチ</t>
    </rPh>
    <rPh sb="8" eb="10">
      <t>キュウジツ</t>
    </rPh>
    <phoneticPr fontId="2"/>
  </si>
  <si>
    <t>実労1h×5.7日（休日）</t>
    <rPh sb="0" eb="1">
      <t>ジツ</t>
    </rPh>
    <rPh sb="1" eb="2">
      <t>ロウ</t>
    </rPh>
    <rPh sb="8" eb="9">
      <t>ニチ</t>
    </rPh>
    <rPh sb="10" eb="12">
      <t>キュウジツ</t>
    </rPh>
    <phoneticPr fontId="2"/>
  </si>
  <si>
    <t>●2月1日～29日</t>
    <rPh sb="2" eb="3">
      <t>ガツ</t>
    </rPh>
    <rPh sb="4" eb="5">
      <t>ニチ</t>
    </rPh>
    <rPh sb="8" eb="9">
      <t>ニチ</t>
    </rPh>
    <phoneticPr fontId="28"/>
  </si>
  <si>
    <t>令和７年度　　業務委託　　設計書　（当初）</t>
    <rPh sb="0" eb="2">
      <t>レイワ</t>
    </rPh>
    <rPh sb="3" eb="5">
      <t>ネンド</t>
    </rPh>
    <rPh sb="7" eb="9">
      <t>ギョウム</t>
    </rPh>
    <rPh sb="9" eb="11">
      <t>イタク</t>
    </rPh>
    <rPh sb="13" eb="16">
      <t>セッケイショ</t>
    </rPh>
    <rPh sb="18" eb="20">
      <t>トウショ</t>
    </rPh>
    <phoneticPr fontId="8"/>
  </si>
  <si>
    <t xml:space="preserve">
富士山有料道路
料金徴収業務委託</t>
    <rPh sb="1" eb="4">
      <t>フジサン</t>
    </rPh>
    <rPh sb="4" eb="6">
      <t>ユウリョウ</t>
    </rPh>
    <rPh sb="6" eb="8">
      <t>ドウロ</t>
    </rPh>
    <rPh sb="9" eb="11">
      <t>リョウキン</t>
    </rPh>
    <rPh sb="11" eb="13">
      <t>チョウシュウ</t>
    </rPh>
    <rPh sb="13" eb="15">
      <t>ギョウム</t>
    </rPh>
    <rPh sb="15" eb="17">
      <t>イタク</t>
    </rPh>
    <phoneticPr fontId="8"/>
  </si>
  <si>
    <t>委第２５－００１</t>
    <phoneticPr fontId="2"/>
  </si>
  <si>
    <t>第001号明細書　料金徴収業務（Ｒ７年１０月１日～Ｒ１０年９月３０日）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ネン</t>
    </rPh>
    <rPh sb="21" eb="22">
      <t>ツキ</t>
    </rPh>
    <rPh sb="23" eb="24">
      <t>ニチ</t>
    </rPh>
    <rPh sb="28" eb="29">
      <t>ネン</t>
    </rPh>
    <rPh sb="30" eb="31">
      <t>ツキ</t>
    </rPh>
    <rPh sb="33" eb="34">
      <t>ニチ</t>
    </rPh>
    <phoneticPr fontId="2"/>
  </si>
  <si>
    <t>専務理事</t>
    <rPh sb="0" eb="2">
      <t>センム</t>
    </rPh>
    <rPh sb="2" eb="4">
      <t>リジ</t>
    </rPh>
    <phoneticPr fontId="8"/>
  </si>
  <si>
    <t>事務局長</t>
    <rPh sb="0" eb="2">
      <t>ジム</t>
    </rPh>
    <rPh sb="2" eb="4">
      <t>キョクチョウ</t>
    </rPh>
    <phoneticPr fontId="2"/>
  </si>
  <si>
    <t>総務企画
課長</t>
    <rPh sb="0" eb="2">
      <t>ソウム</t>
    </rPh>
    <rPh sb="2" eb="4">
      <t>キカク</t>
    </rPh>
    <rPh sb="5" eb="7">
      <t>カチョウ</t>
    </rPh>
    <phoneticPr fontId="2"/>
  </si>
  <si>
    <t>道路部長</t>
    <rPh sb="0" eb="2">
      <t>ドウロ</t>
    </rPh>
    <rPh sb="2" eb="4">
      <t>ブチョウ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</si>
</sst>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);[Red]\(0\)"/>
    <numFmt numFmtId="177" formatCode="#,##0.0;[Red]\-#,##0.0"/>
    <numFmt numFmtId="178" formatCode="#,##0_ "/>
    <numFmt numFmtId="179" formatCode="#,##0_);[Red]\(#,##0\)"/>
    <numFmt numFmtId="180" formatCode="#,##0_ ;[Red]\-#,##0\ "/>
    <numFmt numFmtId="181" formatCode="0.0"/>
    <numFmt numFmtId="182" formatCode="0.0&quot;%以内&quot;"/>
  </numFmts>
  <fonts count="4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14"/>
      <color rgb="FFFF66FF"/>
      <name val="ＭＳ Ｐゴシック"/>
      <family val="3"/>
      <charset val="128"/>
      <scheme val="minor"/>
    </font>
    <font>
      <sz val="14"/>
      <color rgb="FFFF66FF"/>
      <name val="ＭＳ Ｐゴシック"/>
      <family val="2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1"/>
      <color rgb="FFFF0000"/>
      <name val="ＭＳ Ｐゴシック"/>
      <family val="2"/>
      <charset val="128"/>
      <scheme val="minor"/>
    </font>
    <font>
      <b/>
      <sz val="11"/>
      <color rgb="FF0070C0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rgb="FFFF00FF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rgb="FFFF66FF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4" tint="-0.249977111117893"/>
      <name val="ＭＳ Ｐ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auto="1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Dashed">
        <color auto="1"/>
      </right>
      <top style="thin">
        <color indexed="64"/>
      </top>
      <bottom style="thin">
        <color indexed="64"/>
      </bottom>
      <diagonal/>
    </border>
    <border>
      <left style="mediumDashed">
        <color auto="1"/>
      </left>
      <right/>
      <top/>
      <bottom/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Dashed">
        <color auto="1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mediumDashDot">
        <color indexed="64"/>
      </left>
      <right/>
      <top style="mediumDashDot">
        <color indexed="64"/>
      </top>
      <bottom style="thin">
        <color indexed="64"/>
      </bottom>
      <diagonal/>
    </border>
    <border>
      <left style="dashed">
        <color indexed="64"/>
      </left>
      <right/>
      <top style="mediumDashDot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DashDot">
        <color indexed="64"/>
      </top>
      <bottom style="thin">
        <color indexed="64"/>
      </bottom>
      <diagonal/>
    </border>
    <border>
      <left style="dashed">
        <color indexed="64"/>
      </left>
      <right style="mediumDashDot">
        <color indexed="64"/>
      </right>
      <top style="mediumDashDot">
        <color indexed="64"/>
      </top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 style="mediumDashDot">
        <color indexed="64"/>
      </bottom>
      <diagonal/>
    </border>
    <border>
      <left style="dashed">
        <color indexed="64"/>
      </left>
      <right/>
      <top style="thin">
        <color indexed="64"/>
      </top>
      <bottom style="mediumDashDot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DashDot">
        <color indexed="64"/>
      </bottom>
      <diagonal/>
    </border>
    <border>
      <left style="dashed">
        <color indexed="64"/>
      </left>
      <right style="mediumDashDot">
        <color indexed="64"/>
      </right>
      <top style="thin">
        <color indexed="64"/>
      </top>
      <bottom style="mediumDashDot">
        <color indexed="64"/>
      </bottom>
      <diagonal/>
    </border>
    <border>
      <left style="mediumDashDotDot">
        <color indexed="64"/>
      </left>
      <right/>
      <top style="mediumDashDot">
        <color indexed="64"/>
      </top>
      <bottom style="thin">
        <color indexed="64"/>
      </bottom>
      <diagonal/>
    </border>
    <border>
      <left style="mediumDashDotDot">
        <color indexed="64"/>
      </left>
      <right/>
      <top style="thin">
        <color indexed="64"/>
      </top>
      <bottom style="mediumDashDotDot">
        <color indexed="64"/>
      </bottom>
      <diagonal/>
    </border>
    <border>
      <left style="dashed">
        <color indexed="64"/>
      </left>
      <right/>
      <top style="thin">
        <color indexed="64"/>
      </top>
      <bottom style="mediumDashDotDot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/>
    <xf numFmtId="0" fontId="10" fillId="0" borderId="0"/>
  </cellStyleXfs>
  <cellXfs count="574">
    <xf numFmtId="0" fontId="0" fillId="0" borderId="0" xfId="0">
      <alignment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4" fillId="3" borderId="5" xfId="0" applyFont="1" applyFill="1" applyBorder="1">
      <alignment vertical="center"/>
    </xf>
    <xf numFmtId="0" fontId="4" fillId="3" borderId="6" xfId="0" applyFont="1" applyFill="1" applyBorder="1">
      <alignment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left" vertical="center"/>
    </xf>
    <xf numFmtId="0" fontId="3" fillId="4" borderId="10" xfId="0" applyFont="1" applyFill="1" applyBorder="1">
      <alignment vertical="center"/>
    </xf>
    <xf numFmtId="0" fontId="4" fillId="4" borderId="7" xfId="0" applyFont="1" applyFill="1" applyBorder="1">
      <alignment vertical="center"/>
    </xf>
    <xf numFmtId="0" fontId="4" fillId="4" borderId="5" xfId="0" applyFont="1" applyFill="1" applyBorder="1">
      <alignment vertical="center"/>
    </xf>
    <xf numFmtId="0" fontId="4" fillId="4" borderId="6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4" fillId="0" borderId="5" xfId="0" applyFont="1" applyFill="1" applyBorder="1" applyAlignment="1">
      <alignment horizontal="right" vertical="center"/>
    </xf>
    <xf numFmtId="0" fontId="4" fillId="2" borderId="7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3" xfId="0" applyFont="1" applyFill="1" applyBorder="1">
      <alignment vertical="center"/>
    </xf>
    <xf numFmtId="0" fontId="5" fillId="0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4" fillId="0" borderId="9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0" xfId="0" applyFont="1" applyFill="1" applyAlignment="1">
      <alignment vertical="top"/>
    </xf>
    <xf numFmtId="0" fontId="4" fillId="5" borderId="5" xfId="0" applyFont="1" applyFill="1" applyBorder="1">
      <alignment vertical="center"/>
    </xf>
    <xf numFmtId="0" fontId="4" fillId="5" borderId="7" xfId="0" applyFont="1" applyFill="1" applyBorder="1">
      <alignment vertical="center"/>
    </xf>
    <xf numFmtId="0" fontId="4" fillId="5" borderId="6" xfId="0" applyFont="1" applyFill="1" applyBorder="1">
      <alignment vertical="center"/>
    </xf>
    <xf numFmtId="0" fontId="5" fillId="2" borderId="5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7" fillId="0" borderId="5" xfId="0" applyFont="1" applyFill="1" applyBorder="1">
      <alignment vertical="center"/>
    </xf>
    <xf numFmtId="0" fontId="7" fillId="0" borderId="8" xfId="0" applyFont="1" applyFill="1" applyBorder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 indent="1"/>
    </xf>
    <xf numFmtId="176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2"/>
    </xf>
    <xf numFmtId="0" fontId="0" fillId="0" borderId="16" xfId="0" applyBorder="1" applyAlignment="1">
      <alignment horizontal="left" vertical="center" indent="3"/>
    </xf>
    <xf numFmtId="0" fontId="0" fillId="0" borderId="18" xfId="0" applyBorder="1" applyAlignment="1">
      <alignment horizontal="left" vertical="center"/>
    </xf>
    <xf numFmtId="177" fontId="0" fillId="0" borderId="0" xfId="1" applyNumberFormat="1" applyFo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 indent="1"/>
    </xf>
    <xf numFmtId="0" fontId="0" fillId="0" borderId="0" xfId="0" applyFill="1">
      <alignment vertical="center"/>
    </xf>
    <xf numFmtId="178" fontId="6" fillId="0" borderId="0" xfId="2" applyNumberFormat="1"/>
    <xf numFmtId="0" fontId="6" fillId="0" borderId="0" xfId="2"/>
    <xf numFmtId="178" fontId="9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7" borderId="16" xfId="2" applyFont="1" applyFill="1" applyBorder="1" applyAlignment="1">
      <alignment horizontal="center"/>
    </xf>
    <xf numFmtId="178" fontId="6" fillId="0" borderId="12" xfId="2" applyNumberFormat="1" applyBorder="1"/>
    <xf numFmtId="178" fontId="6" fillId="0" borderId="0" xfId="2" applyNumberFormat="1" applyBorder="1"/>
    <xf numFmtId="178" fontId="6" fillId="0" borderId="0" xfId="2" applyNumberFormat="1" applyFill="1" applyBorder="1"/>
    <xf numFmtId="178" fontId="6" fillId="0" borderId="29" xfId="2" applyNumberFormat="1" applyBorder="1"/>
    <xf numFmtId="0" fontId="6" fillId="7" borderId="18" xfId="2" applyFill="1" applyBorder="1"/>
    <xf numFmtId="0" fontId="6" fillId="7" borderId="30" xfId="2" applyFill="1" applyBorder="1"/>
    <xf numFmtId="0" fontId="6" fillId="7" borderId="11" xfId="2" applyFill="1" applyBorder="1"/>
    <xf numFmtId="178" fontId="6" fillId="0" borderId="30" xfId="2" applyNumberFormat="1" applyBorder="1"/>
    <xf numFmtId="178" fontId="6" fillId="0" borderId="31" xfId="2" applyNumberFormat="1" applyBorder="1"/>
    <xf numFmtId="178" fontId="6" fillId="0" borderId="31" xfId="2" applyNumberFormat="1" applyFill="1" applyBorder="1"/>
    <xf numFmtId="178" fontId="6" fillId="0" borderId="11" xfId="2" applyNumberFormat="1" applyBorder="1"/>
    <xf numFmtId="0" fontId="6" fillId="7" borderId="12" xfId="2" applyFill="1" applyBorder="1"/>
    <xf numFmtId="0" fontId="6" fillId="7" borderId="29" xfId="2" applyFill="1" applyBorder="1"/>
    <xf numFmtId="0" fontId="6" fillId="7" borderId="32" xfId="2" applyFill="1" applyBorder="1"/>
    <xf numFmtId="0" fontId="6" fillId="7" borderId="33" xfId="2" applyFill="1" applyBorder="1"/>
    <xf numFmtId="178" fontId="6" fillId="0" borderId="32" xfId="2" applyNumberFormat="1" applyBorder="1"/>
    <xf numFmtId="178" fontId="6" fillId="0" borderId="27" xfId="2" applyNumberFormat="1" applyBorder="1"/>
    <xf numFmtId="178" fontId="6" fillId="0" borderId="27" xfId="2" applyNumberFormat="1" applyFill="1" applyBorder="1"/>
    <xf numFmtId="178" fontId="6" fillId="0" borderId="33" xfId="2" applyNumberFormat="1" applyBorder="1"/>
    <xf numFmtId="178" fontId="6" fillId="0" borderId="12" xfId="2" applyNumberFormat="1" applyBorder="1" applyAlignment="1">
      <alignment horizontal="left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10" fillId="0" borderId="0" xfId="2" applyFont="1"/>
    <xf numFmtId="0" fontId="11" fillId="0" borderId="0" xfId="2" applyFont="1" applyAlignment="1">
      <alignment horizontal="center" vertical="center"/>
    </xf>
    <xf numFmtId="0" fontId="10" fillId="0" borderId="0" xfId="2" applyFont="1" applyBorder="1" applyAlignment="1">
      <alignment horizontal="center" vertical="center" shrinkToFit="1"/>
    </xf>
    <xf numFmtId="0" fontId="10" fillId="0" borderId="1" xfId="2" applyFont="1" applyBorder="1" applyAlignment="1">
      <alignment horizontal="center" vertical="center" shrinkToFit="1"/>
    </xf>
    <xf numFmtId="0" fontId="10" fillId="0" borderId="31" xfId="2" applyFont="1" applyBorder="1"/>
    <xf numFmtId="0" fontId="10" fillId="0" borderId="11" xfId="2" applyFont="1" applyBorder="1" applyAlignment="1">
      <alignment horizontal="center"/>
    </xf>
    <xf numFmtId="0" fontId="10" fillId="0" borderId="0" xfId="2" applyFont="1" applyBorder="1"/>
    <xf numFmtId="0" fontId="10" fillId="0" borderId="29" xfId="2" applyFont="1" applyBorder="1"/>
    <xf numFmtId="0" fontId="10" fillId="0" borderId="11" xfId="2" applyFont="1" applyBorder="1"/>
    <xf numFmtId="0" fontId="10" fillId="0" borderId="27" xfId="2" applyFont="1" applyBorder="1"/>
    <xf numFmtId="0" fontId="10" fillId="0" borderId="27" xfId="2" applyFont="1" applyBorder="1" applyAlignment="1">
      <alignment horizontal="center"/>
    </xf>
    <xf numFmtId="0" fontId="10" fillId="0" borderId="27" xfId="2" applyFont="1" applyBorder="1" applyAlignment="1"/>
    <xf numFmtId="0" fontId="10" fillId="0" borderId="33" xfId="2" applyFont="1" applyBorder="1" applyAlignment="1"/>
    <xf numFmtId="0" fontId="10" fillId="0" borderId="0" xfId="2" applyFont="1" applyBorder="1" applyAlignment="1">
      <alignment horizontal="center"/>
    </xf>
    <xf numFmtId="0" fontId="10" fillId="0" borderId="0" xfId="2" applyFont="1" applyBorder="1" applyAlignment="1"/>
    <xf numFmtId="0" fontId="10" fillId="0" borderId="29" xfId="2" applyFont="1" applyBorder="1" applyAlignment="1"/>
    <xf numFmtId="0" fontId="10" fillId="0" borderId="30" xfId="2" applyFont="1" applyBorder="1" applyAlignment="1">
      <alignment horizontal="center" vertical="center"/>
    </xf>
    <xf numFmtId="0" fontId="10" fillId="0" borderId="31" xfId="2" applyFont="1" applyBorder="1" applyAlignment="1">
      <alignment horizontal="center" vertical="center"/>
    </xf>
    <xf numFmtId="0" fontId="10" fillId="0" borderId="32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10" fillId="0" borderId="30" xfId="2" applyFont="1" applyBorder="1"/>
    <xf numFmtId="0" fontId="10" fillId="0" borderId="12" xfId="2" applyFont="1" applyBorder="1"/>
    <xf numFmtId="0" fontId="10" fillId="0" borderId="32" xfId="2" applyFont="1" applyBorder="1"/>
    <xf numFmtId="0" fontId="10" fillId="0" borderId="33" xfId="2" applyFont="1" applyBorder="1"/>
    <xf numFmtId="49" fontId="10" fillId="0" borderId="0" xfId="2" applyNumberFormat="1" applyFont="1" applyBorder="1" applyAlignment="1">
      <alignment horizontal="center"/>
    </xf>
    <xf numFmtId="0" fontId="10" fillId="0" borderId="0" xfId="2" applyFont="1" applyFill="1" applyBorder="1"/>
    <xf numFmtId="0" fontId="10" fillId="0" borderId="12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0" fontId="10" fillId="0" borderId="11" xfId="2" applyFont="1" applyBorder="1" applyAlignment="1">
      <alignment vertical="center"/>
    </xf>
    <xf numFmtId="0" fontId="10" fillId="0" borderId="29" xfId="2" applyFont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0" fillId="0" borderId="27" xfId="2" applyFont="1" applyBorder="1" applyAlignment="1">
      <alignment vertical="center"/>
    </xf>
    <xf numFmtId="0" fontId="10" fillId="0" borderId="33" xfId="2" applyFont="1" applyBorder="1" applyAlignment="1">
      <alignment vertical="center"/>
    </xf>
    <xf numFmtId="0" fontId="10" fillId="0" borderId="2" xfId="2" applyFont="1" applyBorder="1"/>
    <xf numFmtId="0" fontId="10" fillId="0" borderId="21" xfId="2" applyFont="1" applyBorder="1"/>
    <xf numFmtId="0" fontId="10" fillId="0" borderId="19" xfId="2" applyFont="1" applyBorder="1"/>
    <xf numFmtId="0" fontId="6" fillId="0" borderId="29" xfId="2" applyBorder="1" applyAlignment="1">
      <alignment vertical="center"/>
    </xf>
    <xf numFmtId="0" fontId="10" fillId="0" borderId="30" xfId="2" applyFont="1" applyBorder="1" applyAlignment="1"/>
    <xf numFmtId="0" fontId="10" fillId="0" borderId="31" xfId="2" applyFont="1" applyBorder="1" applyAlignment="1"/>
    <xf numFmtId="0" fontId="10" fillId="0" borderId="11" xfId="2" applyFont="1" applyBorder="1" applyAlignment="1"/>
    <xf numFmtId="38" fontId="10" fillId="0" borderId="0" xfId="2" applyNumberFormat="1" applyFont="1" applyBorder="1" applyAlignment="1"/>
    <xf numFmtId="0" fontId="10" fillId="0" borderId="32" xfId="2" applyFont="1" applyBorder="1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8" fontId="3" fillId="0" borderId="0" xfId="0" applyNumberFormat="1" applyFont="1" applyFill="1" applyAlignment="1">
      <alignment horizontal="center" vertical="center"/>
    </xf>
    <xf numFmtId="38" fontId="3" fillId="0" borderId="0" xfId="1" applyFont="1" applyFill="1" applyAlignment="1">
      <alignment horizontal="center" vertical="center"/>
    </xf>
    <xf numFmtId="38" fontId="3" fillId="0" borderId="0" xfId="1" applyFont="1" applyFill="1" applyAlignment="1">
      <alignment horizontal="left" vertical="center" shrinkToFit="1"/>
    </xf>
    <xf numFmtId="0" fontId="0" fillId="0" borderId="0" xfId="0" applyBorder="1" applyAlignment="1">
      <alignment horizontal="right" vertical="center" indent="1"/>
    </xf>
    <xf numFmtId="0" fontId="0" fillId="0" borderId="0" xfId="0" applyBorder="1" applyAlignment="1">
      <alignment horizontal="center" vertical="center"/>
    </xf>
    <xf numFmtId="38" fontId="0" fillId="0" borderId="0" xfId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center" vertical="center"/>
    </xf>
    <xf numFmtId="38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horizontal="center" vertical="center"/>
    </xf>
    <xf numFmtId="38" fontId="3" fillId="0" borderId="0" xfId="1" applyFont="1" applyFill="1" applyAlignment="1">
      <alignment horizontal="left" vertical="center" shrinkToFit="1"/>
    </xf>
    <xf numFmtId="0" fontId="5" fillId="8" borderId="5" xfId="0" applyFont="1" applyFill="1" applyBorder="1" applyAlignment="1">
      <alignment horizontal="right" vertical="center"/>
    </xf>
    <xf numFmtId="0" fontId="5" fillId="8" borderId="6" xfId="0" applyFont="1" applyFill="1" applyBorder="1" applyAlignment="1">
      <alignment horizontal="left" vertical="center"/>
    </xf>
    <xf numFmtId="0" fontId="10" fillId="0" borderId="0" xfId="2" applyFont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6" fillId="7" borderId="17" xfId="2" applyFill="1" applyBorder="1"/>
    <xf numFmtId="38" fontId="0" fillId="0" borderId="0" xfId="0" applyNumberFormat="1">
      <alignment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38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horizontal="center" vertical="center"/>
    </xf>
    <xf numFmtId="38" fontId="3" fillId="0" borderId="0" xfId="1" applyFont="1" applyFill="1" applyAlignment="1">
      <alignment horizontal="left" vertical="center" shrinkToFit="1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5" fillId="8" borderId="6" xfId="0" applyFont="1" applyFill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4" fillId="9" borderId="7" xfId="0" applyFont="1" applyFill="1" applyBorder="1">
      <alignment vertical="center"/>
    </xf>
    <xf numFmtId="0" fontId="4" fillId="9" borderId="5" xfId="0" applyFont="1" applyFill="1" applyBorder="1">
      <alignment vertical="center"/>
    </xf>
    <xf numFmtId="0" fontId="4" fillId="9" borderId="6" xfId="0" applyFont="1" applyFill="1" applyBorder="1">
      <alignment vertical="center"/>
    </xf>
    <xf numFmtId="0" fontId="5" fillId="9" borderId="5" xfId="0" applyFont="1" applyFill="1" applyBorder="1" applyAlignment="1">
      <alignment horizontal="right" vertical="center"/>
    </xf>
    <xf numFmtId="0" fontId="5" fillId="9" borderId="5" xfId="0" applyFont="1" applyFill="1" applyBorder="1" applyAlignment="1">
      <alignment horizontal="left" vertical="center"/>
    </xf>
    <xf numFmtId="0" fontId="5" fillId="9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4" fillId="0" borderId="34" xfId="0" applyFont="1" applyFill="1" applyBorder="1">
      <alignment vertical="center"/>
    </xf>
    <xf numFmtId="0" fontId="4" fillId="0" borderId="35" xfId="0" applyFont="1" applyFill="1" applyBorder="1">
      <alignment vertical="center"/>
    </xf>
    <xf numFmtId="0" fontId="4" fillId="0" borderId="36" xfId="0" applyFont="1" applyFill="1" applyBorder="1">
      <alignment vertical="center"/>
    </xf>
    <xf numFmtId="0" fontId="4" fillId="10" borderId="37" xfId="0" applyFont="1" applyFill="1" applyBorder="1">
      <alignment vertical="center"/>
    </xf>
    <xf numFmtId="0" fontId="4" fillId="10" borderId="38" xfId="0" applyFont="1" applyFill="1" applyBorder="1">
      <alignment vertical="center"/>
    </xf>
    <xf numFmtId="0" fontId="5" fillId="10" borderId="39" xfId="0" applyFont="1" applyFill="1" applyBorder="1" applyAlignment="1">
      <alignment horizontal="left" vertical="center"/>
    </xf>
    <xf numFmtId="0" fontId="5" fillId="10" borderId="38" xfId="0" applyFont="1" applyFill="1" applyBorder="1" applyAlignment="1">
      <alignment horizontal="right" vertical="center"/>
    </xf>
    <xf numFmtId="0" fontId="4" fillId="10" borderId="40" xfId="0" applyFont="1" applyFill="1" applyBorder="1">
      <alignment vertical="center"/>
    </xf>
    <xf numFmtId="0" fontId="4" fillId="10" borderId="41" xfId="0" applyFont="1" applyFill="1" applyBorder="1">
      <alignment vertical="center"/>
    </xf>
    <xf numFmtId="0" fontId="4" fillId="10" borderId="5" xfId="0" applyFont="1" applyFill="1" applyBorder="1">
      <alignment vertical="center"/>
    </xf>
    <xf numFmtId="0" fontId="5" fillId="10" borderId="6" xfId="0" applyFont="1" applyFill="1" applyBorder="1" applyAlignment="1">
      <alignment horizontal="left" vertical="center"/>
    </xf>
    <xf numFmtId="0" fontId="4" fillId="10" borderId="6" xfId="0" applyFont="1" applyFill="1" applyBorder="1">
      <alignment vertical="center"/>
    </xf>
    <xf numFmtId="0" fontId="5" fillId="10" borderId="5" xfId="0" applyFont="1" applyFill="1" applyBorder="1" applyAlignment="1">
      <alignment horizontal="right" vertical="center"/>
    </xf>
    <xf numFmtId="0" fontId="4" fillId="10" borderId="42" xfId="0" applyFont="1" applyFill="1" applyBorder="1">
      <alignment vertical="center"/>
    </xf>
    <xf numFmtId="0" fontId="4" fillId="10" borderId="43" xfId="0" applyFont="1" applyFill="1" applyBorder="1">
      <alignment vertical="center"/>
    </xf>
    <xf numFmtId="0" fontId="4" fillId="10" borderId="44" xfId="0" applyFont="1" applyFill="1" applyBorder="1">
      <alignment vertical="center"/>
    </xf>
    <xf numFmtId="0" fontId="5" fillId="10" borderId="45" xfId="0" applyFont="1" applyFill="1" applyBorder="1" applyAlignment="1">
      <alignment horizontal="left" vertical="center"/>
    </xf>
    <xf numFmtId="0" fontId="4" fillId="10" borderId="45" xfId="0" applyFont="1" applyFill="1" applyBorder="1">
      <alignment vertical="center"/>
    </xf>
    <xf numFmtId="0" fontId="5" fillId="10" borderId="44" xfId="0" applyFont="1" applyFill="1" applyBorder="1" applyAlignment="1">
      <alignment horizontal="right" vertical="center"/>
    </xf>
    <xf numFmtId="0" fontId="4" fillId="10" borderId="46" xfId="0" applyFont="1" applyFill="1" applyBorder="1">
      <alignment vertical="center"/>
    </xf>
    <xf numFmtId="0" fontId="4" fillId="10" borderId="47" xfId="0" applyFont="1" applyFill="1" applyBorder="1">
      <alignment vertical="center"/>
    </xf>
    <xf numFmtId="0" fontId="4" fillId="10" borderId="39" xfId="0" applyFont="1" applyFill="1" applyBorder="1">
      <alignment vertical="center"/>
    </xf>
    <xf numFmtId="0" fontId="4" fillId="10" borderId="35" xfId="0" applyFont="1" applyFill="1" applyBorder="1">
      <alignment vertical="center"/>
    </xf>
    <xf numFmtId="0" fontId="4" fillId="10" borderId="48" xfId="0" applyFont="1" applyFill="1" applyBorder="1">
      <alignment vertical="center"/>
    </xf>
    <xf numFmtId="0" fontId="4" fillId="10" borderId="49" xfId="0" applyFont="1" applyFill="1" applyBorder="1">
      <alignment vertical="center"/>
    </xf>
    <xf numFmtId="0" fontId="4" fillId="10" borderId="50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2" xfId="0" applyBorder="1">
      <alignment vertical="center"/>
    </xf>
    <xf numFmtId="0" fontId="5" fillId="11" borderId="5" xfId="0" applyFont="1" applyFill="1" applyBorder="1" applyAlignment="1">
      <alignment horizontal="right" vertical="center"/>
    </xf>
    <xf numFmtId="0" fontId="5" fillId="11" borderId="5" xfId="0" applyFont="1" applyFill="1" applyBorder="1" applyAlignment="1">
      <alignment horizontal="left" vertical="center"/>
    </xf>
    <xf numFmtId="0" fontId="4" fillId="11" borderId="5" xfId="0" applyFont="1" applyFill="1" applyBorder="1">
      <alignment vertical="center"/>
    </xf>
    <xf numFmtId="0" fontId="16" fillId="0" borderId="5" xfId="0" applyFont="1" applyFill="1" applyBorder="1">
      <alignment vertical="center"/>
    </xf>
    <xf numFmtId="38" fontId="0" fillId="0" borderId="17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182" fontId="0" fillId="0" borderId="17" xfId="0" applyNumberFormat="1" applyBorder="1" applyAlignment="1">
      <alignment horizontal="left" vertical="center"/>
    </xf>
    <xf numFmtId="0" fontId="4" fillId="8" borderId="5" xfId="0" applyFont="1" applyFill="1" applyBorder="1">
      <alignment vertical="center"/>
    </xf>
    <xf numFmtId="0" fontId="32" fillId="0" borderId="0" xfId="0" applyFont="1" applyFill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3" fillId="0" borderId="33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33" fillId="0" borderId="0" xfId="0" applyFont="1" applyFill="1">
      <alignment vertical="center"/>
    </xf>
    <xf numFmtId="178" fontId="6" fillId="0" borderId="54" xfId="2" applyNumberFormat="1" applyBorder="1"/>
    <xf numFmtId="178" fontId="6" fillId="0" borderId="53" xfId="2" applyNumberFormat="1" applyBorder="1"/>
    <xf numFmtId="178" fontId="9" fillId="7" borderId="12" xfId="2" applyNumberFormat="1" applyFont="1" applyFill="1" applyBorder="1" applyAlignment="1">
      <alignment vertical="center"/>
    </xf>
    <xf numFmtId="0" fontId="9" fillId="7" borderId="0" xfId="2" applyFont="1" applyFill="1" applyBorder="1" applyAlignment="1">
      <alignment vertical="center"/>
    </xf>
    <xf numFmtId="9" fontId="0" fillId="0" borderId="17" xfId="0" applyNumberFormat="1" applyBorder="1" applyAlignment="1">
      <alignment horizontal="left" vertical="center"/>
    </xf>
    <xf numFmtId="178" fontId="0" fillId="0" borderId="2" xfId="0" applyNumberFormat="1" applyBorder="1" applyAlignment="1">
      <alignment horizontal="right" vertical="center"/>
    </xf>
    <xf numFmtId="178" fontId="6" fillId="0" borderId="0" xfId="2" applyNumberFormat="1" applyFont="1" applyFill="1" applyBorder="1"/>
    <xf numFmtId="178" fontId="6" fillId="0" borderId="27" xfId="2" applyNumberFormat="1" applyFont="1" applyFill="1" applyBorder="1"/>
    <xf numFmtId="178" fontId="6" fillId="0" borderId="31" xfId="2" applyNumberFormat="1" applyFont="1" applyFill="1" applyBorder="1"/>
    <xf numFmtId="0" fontId="10" fillId="0" borderId="27" xfId="2" applyFont="1" applyBorder="1" applyAlignment="1">
      <alignment horizontal="left"/>
    </xf>
    <xf numFmtId="0" fontId="10" fillId="0" borderId="33" xfId="2" applyFont="1" applyBorder="1" applyAlignment="1">
      <alignment horizontal="left"/>
    </xf>
    <xf numFmtId="0" fontId="10" fillId="0" borderId="31" xfId="2" applyFont="1" applyBorder="1" applyAlignment="1">
      <alignment horizontal="left"/>
    </xf>
    <xf numFmtId="0" fontId="10" fillId="0" borderId="11" xfId="2" applyFont="1" applyBorder="1" applyAlignment="1">
      <alignment horizontal="left"/>
    </xf>
    <xf numFmtId="0" fontId="10" fillId="0" borderId="29" xfId="2" applyFont="1" applyBorder="1" applyAlignment="1">
      <alignment horizontal="left"/>
    </xf>
    <xf numFmtId="0" fontId="10" fillId="0" borderId="0" xfId="2" applyFont="1" applyBorder="1" applyAlignment="1">
      <alignment horizontal="left"/>
    </xf>
    <xf numFmtId="0" fontId="0" fillId="0" borderId="0" xfId="0" applyFill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12" borderId="0" xfId="0" applyFont="1" applyFill="1" applyAlignment="1">
      <alignment horizontal="center" vertical="center"/>
    </xf>
    <xf numFmtId="0" fontId="25" fillId="13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horizontal="center" vertical="center"/>
    </xf>
    <xf numFmtId="0" fontId="21" fillId="13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24" fillId="11" borderId="1" xfId="0" applyFont="1" applyFill="1" applyBorder="1" applyAlignment="1">
      <alignment horizontal="center" vertical="center"/>
    </xf>
    <xf numFmtId="0" fontId="26" fillId="11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/>
    </xf>
    <xf numFmtId="0" fontId="26" fillId="13" borderId="1" xfId="0" applyFont="1" applyFill="1" applyBorder="1" applyAlignment="1">
      <alignment horizontal="center" vertical="center"/>
    </xf>
    <xf numFmtId="0" fontId="37" fillId="12" borderId="1" xfId="0" applyFont="1" applyFill="1" applyBorder="1" applyAlignment="1">
      <alignment horizontal="center" vertical="center"/>
    </xf>
    <xf numFmtId="0" fontId="26" fillId="12" borderId="1" xfId="0" applyFont="1" applyFill="1" applyBorder="1" applyAlignment="1">
      <alignment horizontal="center" vertical="center"/>
    </xf>
    <xf numFmtId="0" fontId="21" fillId="12" borderId="54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11" xfId="0" applyBorder="1">
      <alignment vertical="center"/>
    </xf>
    <xf numFmtId="0" fontId="0" fillId="0" borderId="16" xfId="0" applyBorder="1">
      <alignment vertical="center"/>
    </xf>
    <xf numFmtId="0" fontId="0" fillId="0" borderId="30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52" xfId="0" applyBorder="1">
      <alignment vertical="center"/>
    </xf>
    <xf numFmtId="0" fontId="0" fillId="0" borderId="51" xfId="0" applyBorder="1">
      <alignment vertical="center"/>
    </xf>
    <xf numFmtId="0" fontId="0" fillId="0" borderId="20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29" xfId="0" applyBorder="1">
      <alignment vertical="center"/>
    </xf>
    <xf numFmtId="0" fontId="0" fillId="0" borderId="18" xfId="0" applyBorder="1">
      <alignment vertical="center"/>
    </xf>
    <xf numFmtId="0" fontId="0" fillId="0" borderId="12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29" xfId="0" applyFill="1" applyBorder="1">
      <alignment vertical="center"/>
    </xf>
    <xf numFmtId="0" fontId="0" fillId="0" borderId="18" xfId="0" applyFill="1" applyBorder="1">
      <alignment vertical="center"/>
    </xf>
    <xf numFmtId="0" fontId="0" fillId="0" borderId="23" xfId="0" applyBorder="1">
      <alignment vertical="center"/>
    </xf>
    <xf numFmtId="0" fontId="0" fillId="0" borderId="1" xfId="0" applyBorder="1">
      <alignment vertical="center"/>
    </xf>
    <xf numFmtId="0" fontId="0" fillId="0" borderId="22" xfId="0" applyBorder="1">
      <alignment vertical="center"/>
    </xf>
    <xf numFmtId="0" fontId="32" fillId="13" borderId="2" xfId="0" applyFont="1" applyFill="1" applyBorder="1">
      <alignment vertical="center"/>
    </xf>
    <xf numFmtId="0" fontId="0" fillId="13" borderId="21" xfId="0" applyFill="1" applyBorder="1">
      <alignment vertical="center"/>
    </xf>
    <xf numFmtId="0" fontId="0" fillId="0" borderId="19" xfId="0" applyFill="1" applyBorder="1">
      <alignment vertical="center"/>
    </xf>
    <xf numFmtId="0" fontId="0" fillId="13" borderId="1" xfId="0" applyFill="1" applyBorder="1">
      <alignment vertical="center"/>
    </xf>
    <xf numFmtId="20" fontId="0" fillId="0" borderId="2" xfId="0" applyNumberFormat="1" applyFill="1" applyBorder="1">
      <alignment vertical="center"/>
    </xf>
    <xf numFmtId="0" fontId="0" fillId="0" borderId="21" xfId="0" applyFill="1" applyBorder="1">
      <alignment vertical="center"/>
    </xf>
    <xf numFmtId="20" fontId="0" fillId="0" borderId="19" xfId="0" applyNumberFormat="1" applyFill="1" applyBorder="1">
      <alignment vertical="center"/>
    </xf>
    <xf numFmtId="0" fontId="0" fillId="0" borderId="1" xfId="0" applyNumberFormat="1" applyFill="1" applyBorder="1">
      <alignment vertical="center"/>
    </xf>
    <xf numFmtId="0" fontId="0" fillId="0" borderId="21" xfId="0" applyNumberFormat="1" applyFill="1" applyBorder="1">
      <alignment vertical="center"/>
    </xf>
    <xf numFmtId="0" fontId="0" fillId="0" borderId="2" xfId="0" applyFill="1" applyBorder="1">
      <alignment vertical="center"/>
    </xf>
    <xf numFmtId="181" fontId="0" fillId="0" borderId="23" xfId="0" applyNumberFormat="1" applyFill="1" applyBorder="1">
      <alignment vertical="center"/>
    </xf>
    <xf numFmtId="181" fontId="0" fillId="0" borderId="1" xfId="0" applyNumberFormat="1" applyFill="1" applyBorder="1">
      <alignment vertical="center"/>
    </xf>
    <xf numFmtId="181" fontId="0" fillId="0" borderId="22" xfId="0" applyNumberFormat="1" applyFill="1" applyBorder="1">
      <alignment vertical="center"/>
    </xf>
    <xf numFmtId="0" fontId="14" fillId="13" borderId="1" xfId="0" applyFont="1" applyFill="1" applyBorder="1">
      <alignment vertical="center"/>
    </xf>
    <xf numFmtId="0" fontId="0" fillId="11" borderId="2" xfId="0" applyFill="1" applyBorder="1">
      <alignment vertical="center"/>
    </xf>
    <xf numFmtId="0" fontId="0" fillId="11" borderId="21" xfId="0" applyFill="1" applyBorder="1">
      <alignment vertical="center"/>
    </xf>
    <xf numFmtId="0" fontId="0" fillId="11" borderId="1" xfId="0" applyFill="1" applyBorder="1">
      <alignment vertical="center"/>
    </xf>
    <xf numFmtId="0" fontId="0" fillId="0" borderId="22" xfId="0" applyFill="1" applyBorder="1">
      <alignment vertical="center"/>
    </xf>
    <xf numFmtId="0" fontId="14" fillId="11" borderId="1" xfId="0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21" xfId="0" applyFill="1" applyBorder="1">
      <alignment vertical="center"/>
    </xf>
    <xf numFmtId="0" fontId="0" fillId="2" borderId="1" xfId="0" applyFill="1" applyBorder="1">
      <alignment vertical="center"/>
    </xf>
    <xf numFmtId="0" fontId="14" fillId="2" borderId="19" xfId="0" applyFont="1" applyFill="1" applyBorder="1">
      <alignment vertical="center"/>
    </xf>
    <xf numFmtId="0" fontId="14" fillId="2" borderId="1" xfId="0" applyFont="1" applyFill="1" applyBorder="1">
      <alignment vertical="center"/>
    </xf>
    <xf numFmtId="0" fontId="0" fillId="12" borderId="2" xfId="0" applyFill="1" applyBorder="1">
      <alignment vertical="center"/>
    </xf>
    <xf numFmtId="0" fontId="0" fillId="12" borderId="21" xfId="0" applyFill="1" applyBorder="1">
      <alignment vertical="center"/>
    </xf>
    <xf numFmtId="0" fontId="0" fillId="12" borderId="1" xfId="0" applyFill="1" applyBorder="1">
      <alignment vertical="center"/>
    </xf>
    <xf numFmtId="0" fontId="14" fillId="12" borderId="19" xfId="0" applyFont="1" applyFill="1" applyBorder="1">
      <alignment vertical="center"/>
    </xf>
    <xf numFmtId="0" fontId="14" fillId="12" borderId="1" xfId="0" applyFont="1" applyFill="1" applyBorder="1">
      <alignment vertical="center"/>
    </xf>
    <xf numFmtId="0" fontId="0" fillId="14" borderId="2" xfId="0" applyFill="1" applyBorder="1">
      <alignment vertical="center"/>
    </xf>
    <xf numFmtId="0" fontId="0" fillId="14" borderId="21" xfId="0" applyFill="1" applyBorder="1">
      <alignment vertical="center"/>
    </xf>
    <xf numFmtId="0" fontId="0" fillId="14" borderId="1" xfId="0" applyFill="1" applyBorder="1">
      <alignment vertical="center"/>
    </xf>
    <xf numFmtId="0" fontId="14" fillId="14" borderId="19" xfId="0" applyFont="1" applyFill="1" applyBorder="1">
      <alignment vertical="center"/>
    </xf>
    <xf numFmtId="0" fontId="14" fillId="14" borderId="1" xfId="0" applyFont="1" applyFill="1" applyBorder="1">
      <alignment vertical="center"/>
    </xf>
    <xf numFmtId="0" fontId="0" fillId="0" borderId="1" xfId="0" applyFill="1" applyBorder="1">
      <alignment vertical="center"/>
    </xf>
    <xf numFmtId="0" fontId="14" fillId="0" borderId="19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4" fillId="11" borderId="19" xfId="0" applyFont="1" applyFill="1" applyBorder="1">
      <alignment vertical="center"/>
    </xf>
    <xf numFmtId="0" fontId="0" fillId="13" borderId="2" xfId="0" applyFill="1" applyBorder="1">
      <alignment vertical="center"/>
    </xf>
    <xf numFmtId="0" fontId="14" fillId="13" borderId="19" xfId="0" applyFont="1" applyFill="1" applyBorder="1">
      <alignment vertical="center"/>
    </xf>
    <xf numFmtId="0" fontId="0" fillId="0" borderId="24" xfId="0" applyBorder="1">
      <alignment vertical="center"/>
    </xf>
    <xf numFmtId="0" fontId="0" fillId="0" borderId="26" xfId="0" applyBorder="1">
      <alignment vertical="center"/>
    </xf>
    <xf numFmtId="0" fontId="39" fillId="0" borderId="31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12" borderId="1" xfId="0" applyFont="1" applyFill="1" applyBorder="1" applyAlignment="1">
      <alignment horizontal="center" vertical="center"/>
    </xf>
    <xf numFmtId="0" fontId="40" fillId="13" borderId="1" xfId="0" applyFont="1" applyFill="1" applyBorder="1" applyAlignment="1">
      <alignment horizontal="center" vertical="center"/>
    </xf>
    <xf numFmtId="0" fontId="40" fillId="11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14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8" borderId="6" xfId="0" applyFont="1" applyFill="1" applyBorder="1">
      <alignment vertical="center"/>
    </xf>
    <xf numFmtId="0" fontId="41" fillId="0" borderId="5" xfId="0" applyFont="1" applyFill="1" applyBorder="1">
      <alignment vertical="center"/>
    </xf>
    <xf numFmtId="38" fontId="33" fillId="0" borderId="0" xfId="1" applyFont="1" applyFill="1">
      <alignment vertical="center"/>
    </xf>
    <xf numFmtId="0" fontId="33" fillId="0" borderId="1" xfId="0" applyFont="1" applyFill="1" applyBorder="1" applyAlignment="1">
      <alignment horizontal="center" vertical="center"/>
    </xf>
    <xf numFmtId="38" fontId="33" fillId="0" borderId="1" xfId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indent="1"/>
    </xf>
    <xf numFmtId="38" fontId="33" fillId="0" borderId="1" xfId="0" applyNumberFormat="1" applyFont="1" applyFill="1" applyBorder="1" applyAlignment="1">
      <alignment horizontal="right" vertical="center"/>
    </xf>
    <xf numFmtId="38" fontId="33" fillId="0" borderId="1" xfId="1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left" vertical="center"/>
    </xf>
    <xf numFmtId="0" fontId="26" fillId="0" borderId="0" xfId="0" applyFont="1" applyFill="1">
      <alignment vertical="center"/>
    </xf>
    <xf numFmtId="0" fontId="33" fillId="0" borderId="1" xfId="0" applyFont="1" applyFill="1" applyBorder="1" applyAlignment="1">
      <alignment horizontal="right" vertical="center" indent="1"/>
    </xf>
    <xf numFmtId="0" fontId="33" fillId="0" borderId="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 indent="1"/>
    </xf>
    <xf numFmtId="0" fontId="33" fillId="0" borderId="0" xfId="0" applyFont="1" applyFill="1" applyBorder="1" applyAlignment="1">
      <alignment horizontal="center" vertical="center"/>
    </xf>
    <xf numFmtId="38" fontId="33" fillId="0" borderId="0" xfId="1" applyFont="1" applyFill="1" applyBorder="1" applyAlignment="1">
      <alignment horizontal="center" vertical="center"/>
    </xf>
    <xf numFmtId="180" fontId="33" fillId="0" borderId="1" xfId="1" applyNumberFormat="1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left" vertical="center" wrapText="1" indent="1"/>
    </xf>
    <xf numFmtId="181" fontId="0" fillId="0" borderId="25" xfId="0" applyNumberFormat="1" applyBorder="1">
      <alignment vertical="center"/>
    </xf>
    <xf numFmtId="0" fontId="0" fillId="0" borderId="0" xfId="0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9" fillId="0" borderId="0" xfId="0" applyFont="1" applyFill="1">
      <alignment vertical="center"/>
    </xf>
    <xf numFmtId="0" fontId="22" fillId="14" borderId="1" xfId="0" applyFont="1" applyFill="1" applyBorder="1" applyAlignment="1">
      <alignment horizontal="center" vertical="center"/>
    </xf>
    <xf numFmtId="0" fontId="43" fillId="12" borderId="1" xfId="0" applyFont="1" applyFill="1" applyBorder="1" applyAlignment="1">
      <alignment horizontal="center" vertical="center"/>
    </xf>
    <xf numFmtId="0" fontId="42" fillId="4" borderId="1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center" vertical="center"/>
    </xf>
    <xf numFmtId="0" fontId="21" fillId="4" borderId="0" xfId="0" applyFont="1" applyFill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1" fillId="12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12" borderId="5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0" fontId="42" fillId="12" borderId="1" xfId="0" applyFont="1" applyFill="1" applyBorder="1" applyAlignment="1">
      <alignment horizontal="center" vertical="center"/>
    </xf>
    <xf numFmtId="0" fontId="23" fillId="11" borderId="1" xfId="0" applyFont="1" applyFill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 shrinkToFit="1"/>
    </xf>
    <xf numFmtId="0" fontId="10" fillId="0" borderId="1" xfId="2" applyFont="1" applyBorder="1" applyAlignment="1">
      <alignment horizontal="center" vertical="center" wrapText="1" shrinkToFit="1"/>
    </xf>
    <xf numFmtId="0" fontId="10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0" fillId="0" borderId="12" xfId="2" applyFont="1" applyBorder="1" applyAlignment="1">
      <alignment shrinkToFit="1"/>
    </xf>
    <xf numFmtId="0" fontId="0" fillId="0" borderId="0" xfId="0" applyAlignment="1">
      <alignment shrinkToFit="1"/>
    </xf>
    <xf numFmtId="0" fontId="10" fillId="0" borderId="1" xfId="2" applyFont="1" applyBorder="1" applyAlignment="1"/>
    <xf numFmtId="0" fontId="10" fillId="0" borderId="16" xfId="2" applyFont="1" applyBorder="1" applyAlignment="1"/>
    <xf numFmtId="0" fontId="10" fillId="0" borderId="12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/>
    </xf>
    <xf numFmtId="0" fontId="10" fillId="0" borderId="32" xfId="2" applyFont="1" applyBorder="1" applyAlignment="1">
      <alignment horizontal="center" vertical="center"/>
    </xf>
    <xf numFmtId="0" fontId="10" fillId="0" borderId="33" xfId="2" applyFont="1" applyBorder="1" applyAlignment="1">
      <alignment horizontal="center" vertical="center"/>
    </xf>
    <xf numFmtId="0" fontId="10" fillId="0" borderId="30" xfId="2" applyFont="1" applyBorder="1" applyAlignment="1">
      <alignment horizontal="center" vertical="center" wrapText="1"/>
    </xf>
    <xf numFmtId="0" fontId="6" fillId="0" borderId="31" xfId="2" applyBorder="1" applyAlignment="1">
      <alignment vertical="center"/>
    </xf>
    <xf numFmtId="0" fontId="6" fillId="0" borderId="11" xfId="2" applyBorder="1" applyAlignment="1">
      <alignment vertical="center"/>
    </xf>
    <xf numFmtId="0" fontId="6" fillId="0" borderId="12" xfId="2" applyBorder="1" applyAlignment="1">
      <alignment vertical="center"/>
    </xf>
    <xf numFmtId="0" fontId="6" fillId="0" borderId="0" xfId="2" applyBorder="1" applyAlignment="1">
      <alignment vertical="center"/>
    </xf>
    <xf numFmtId="0" fontId="6" fillId="0" borderId="29" xfId="2" applyBorder="1" applyAlignment="1">
      <alignment vertical="center"/>
    </xf>
    <xf numFmtId="0" fontId="6" fillId="0" borderId="32" xfId="2" applyBorder="1" applyAlignment="1">
      <alignment vertical="center"/>
    </xf>
    <xf numFmtId="0" fontId="6" fillId="0" borderId="27" xfId="2" applyBorder="1" applyAlignment="1">
      <alignment vertical="center"/>
    </xf>
    <xf numFmtId="0" fontId="6" fillId="0" borderId="33" xfId="2" applyBorder="1" applyAlignment="1">
      <alignment vertical="center"/>
    </xf>
    <xf numFmtId="0" fontId="10" fillId="0" borderId="29" xfId="2" applyFont="1" applyBorder="1" applyAlignment="1"/>
    <xf numFmtId="0" fontId="10" fillId="0" borderId="21" xfId="2" applyFont="1" applyBorder="1" applyAlignment="1">
      <alignment horizontal="center"/>
    </xf>
    <xf numFmtId="0" fontId="10" fillId="0" borderId="19" xfId="2" applyFont="1" applyBorder="1" applyAlignment="1">
      <alignment horizontal="center"/>
    </xf>
    <xf numFmtId="0" fontId="10" fillId="0" borderId="2" xfId="2" applyFont="1" applyBorder="1" applyAlignment="1">
      <alignment horizontal="center"/>
    </xf>
    <xf numFmtId="0" fontId="11" fillId="0" borderId="0" xfId="2" applyFont="1" applyAlignment="1">
      <alignment horizontal="center" vertical="center"/>
    </xf>
    <xf numFmtId="0" fontId="10" fillId="0" borderId="0" xfId="2" applyFont="1" applyBorder="1" applyAlignment="1"/>
    <xf numFmtId="0" fontId="10" fillId="0" borderId="27" xfId="2" applyFont="1" applyBorder="1" applyAlignment="1"/>
    <xf numFmtId="0" fontId="10" fillId="0" borderId="33" xfId="2" applyFont="1" applyBorder="1" applyAlignment="1"/>
    <xf numFmtId="0" fontId="10" fillId="0" borderId="19" xfId="2" applyFont="1" applyBorder="1" applyAlignment="1"/>
    <xf numFmtId="0" fontId="10" fillId="0" borderId="1" xfId="2" applyFont="1" applyBorder="1" applyAlignment="1">
      <alignment horizontal="center" vertical="center"/>
    </xf>
    <xf numFmtId="0" fontId="12" fillId="0" borderId="1" xfId="2" applyFont="1" applyBorder="1" applyAlignment="1"/>
    <xf numFmtId="0" fontId="13" fillId="0" borderId="1" xfId="2" applyFont="1" applyBorder="1" applyAlignment="1"/>
    <xf numFmtId="0" fontId="10" fillId="0" borderId="30" xfId="2" applyFont="1" applyBorder="1" applyAlignment="1">
      <alignment horizontal="center" vertical="center"/>
    </xf>
    <xf numFmtId="0" fontId="6" fillId="0" borderId="11" xfId="2" applyBorder="1" applyAlignment="1">
      <alignment horizontal="center" vertical="center"/>
    </xf>
    <xf numFmtId="0" fontId="6" fillId="0" borderId="12" xfId="2" applyBorder="1" applyAlignment="1">
      <alignment horizontal="center" vertical="center"/>
    </xf>
    <xf numFmtId="0" fontId="6" fillId="0" borderId="29" xfId="2" applyBorder="1" applyAlignment="1">
      <alignment horizontal="center" vertical="center"/>
    </xf>
    <xf numFmtId="0" fontId="6" fillId="0" borderId="32" xfId="2" applyBorder="1" applyAlignment="1">
      <alignment horizontal="center" vertical="center"/>
    </xf>
    <xf numFmtId="0" fontId="6" fillId="0" borderId="33" xfId="2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38" fontId="12" fillId="0" borderId="1" xfId="2" applyNumberFormat="1" applyFont="1" applyBorder="1" applyAlignment="1"/>
    <xf numFmtId="0" fontId="10" fillId="0" borderId="11" xfId="2" applyFont="1" applyBorder="1" applyAlignment="1">
      <alignment horizontal="center" vertical="center"/>
    </xf>
    <xf numFmtId="0" fontId="10" fillId="0" borderId="12" xfId="2" applyFont="1" applyBorder="1" applyAlignment="1">
      <alignment vertical="center" wrapText="1"/>
    </xf>
    <xf numFmtId="0" fontId="6" fillId="0" borderId="0" xfId="2" applyAlignment="1">
      <alignment vertical="center" wrapText="1"/>
    </xf>
    <xf numFmtId="0" fontId="6" fillId="0" borderId="29" xfId="2" applyBorder="1" applyAlignment="1">
      <alignment wrapText="1"/>
    </xf>
    <xf numFmtId="0" fontId="6" fillId="0" borderId="12" xfId="2" applyBorder="1" applyAlignment="1">
      <alignment vertical="center" wrapText="1"/>
    </xf>
    <xf numFmtId="0" fontId="10" fillId="0" borderId="12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left"/>
    </xf>
    <xf numFmtId="0" fontId="10" fillId="0" borderId="12" xfId="2" applyFont="1" applyBorder="1" applyAlignment="1"/>
    <xf numFmtId="0" fontId="10" fillId="0" borderId="0" xfId="2" applyFont="1" applyBorder="1" applyAlignment="1">
      <alignment horizontal="center"/>
    </xf>
    <xf numFmtId="49" fontId="10" fillId="0" borderId="0" xfId="2" applyNumberFormat="1" applyFont="1" applyBorder="1" applyAlignment="1">
      <alignment horizontal="center"/>
    </xf>
    <xf numFmtId="0" fontId="10" fillId="0" borderId="2" xfId="2" applyFont="1" applyBorder="1" applyAlignment="1"/>
    <xf numFmtId="0" fontId="10" fillId="0" borderId="21" xfId="2" applyFont="1" applyBorder="1" applyAlignment="1"/>
    <xf numFmtId="0" fontId="10" fillId="0" borderId="31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10" fillId="0" borderId="12" xfId="2" applyFont="1" applyBorder="1" applyAlignment="1">
      <alignment vertical="top" wrapText="1"/>
    </xf>
    <xf numFmtId="0" fontId="6" fillId="0" borderId="0" xfId="2" applyAlignment="1">
      <alignment vertical="top" wrapText="1"/>
    </xf>
    <xf numFmtId="0" fontId="6" fillId="0" borderId="29" xfId="2" applyBorder="1" applyAlignment="1">
      <alignment vertical="top" wrapText="1"/>
    </xf>
    <xf numFmtId="0" fontId="6" fillId="0" borderId="12" xfId="2" applyBorder="1" applyAlignment="1">
      <alignment vertical="top" wrapText="1"/>
    </xf>
    <xf numFmtId="58" fontId="10" fillId="0" borderId="12" xfId="2" applyNumberFormat="1" applyFont="1" applyBorder="1" applyAlignment="1">
      <alignment horizontal="center" vertical="center"/>
    </xf>
    <xf numFmtId="0" fontId="10" fillId="0" borderId="30" xfId="2" applyFont="1" applyBorder="1" applyAlignment="1">
      <alignment horizontal="center" vertical="center" shrinkToFit="1"/>
    </xf>
    <xf numFmtId="0" fontId="10" fillId="0" borderId="11" xfId="2" applyFont="1" applyBorder="1" applyAlignment="1">
      <alignment horizontal="center" vertical="center" shrinkToFit="1"/>
    </xf>
    <xf numFmtId="0" fontId="10" fillId="0" borderId="32" xfId="2" applyFont="1" applyBorder="1" applyAlignment="1">
      <alignment horizontal="center" vertical="center" shrinkToFit="1"/>
    </xf>
    <xf numFmtId="0" fontId="10" fillId="0" borderId="33" xfId="2" applyFont="1" applyBorder="1" applyAlignment="1">
      <alignment horizontal="center" vertical="center" shrinkToFit="1"/>
    </xf>
    <xf numFmtId="0" fontId="11" fillId="0" borderId="0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/>
    </xf>
    <xf numFmtId="38" fontId="10" fillId="0" borderId="30" xfId="3" applyFont="1" applyBorder="1" applyAlignment="1">
      <alignment horizontal="right" vertical="center"/>
    </xf>
    <xf numFmtId="38" fontId="10" fillId="0" borderId="11" xfId="3" applyFont="1" applyBorder="1" applyAlignment="1">
      <alignment horizontal="right" vertical="center"/>
    </xf>
    <xf numFmtId="0" fontId="10" fillId="0" borderId="30" xfId="2" applyFont="1" applyBorder="1" applyAlignment="1"/>
    <xf numFmtId="0" fontId="10" fillId="0" borderId="31" xfId="2" applyFont="1" applyBorder="1" applyAlignment="1"/>
    <xf numFmtId="0" fontId="10" fillId="0" borderId="11" xfId="2" applyFont="1" applyBorder="1" applyAlignment="1"/>
    <xf numFmtId="38" fontId="10" fillId="0" borderId="12" xfId="3" applyFont="1" applyBorder="1" applyAlignment="1">
      <alignment horizontal="right" vertical="center"/>
    </xf>
    <xf numFmtId="38" fontId="10" fillId="0" borderId="29" xfId="3" applyFont="1" applyBorder="1" applyAlignment="1">
      <alignment horizontal="right" vertical="center"/>
    </xf>
    <xf numFmtId="0" fontId="6" fillId="0" borderId="12" xfId="2" applyBorder="1" applyAlignment="1">
      <alignment horizontal="right" vertical="center"/>
    </xf>
    <xf numFmtId="0" fontId="6" fillId="0" borderId="29" xfId="2" applyBorder="1" applyAlignment="1">
      <alignment horizontal="right" vertical="center"/>
    </xf>
    <xf numFmtId="0" fontId="10" fillId="0" borderId="12" xfId="2" applyFont="1" applyBorder="1" applyAlignment="1">
      <alignment horizontal="right" vertical="center" wrapText="1"/>
    </xf>
    <xf numFmtId="0" fontId="6" fillId="0" borderId="0" xfId="2" applyAlignment="1">
      <alignment horizontal="right" vertical="center"/>
    </xf>
    <xf numFmtId="179" fontId="10" fillId="0" borderId="0" xfId="2" applyNumberFormat="1" applyFont="1" applyBorder="1" applyAlignment="1">
      <alignment horizontal="right" vertical="center"/>
    </xf>
    <xf numFmtId="179" fontId="6" fillId="0" borderId="0" xfId="2" applyNumberFormat="1" applyAlignment="1">
      <alignment horizontal="right" vertical="center"/>
    </xf>
    <xf numFmtId="0" fontId="6" fillId="0" borderId="0" xfId="2" applyNumberFormat="1" applyAlignment="1">
      <alignment horizontal="left" vertical="center"/>
    </xf>
    <xf numFmtId="38" fontId="10" fillId="0" borderId="32" xfId="3" applyFont="1" applyBorder="1" applyAlignment="1">
      <alignment horizontal="right" vertical="center"/>
    </xf>
    <xf numFmtId="38" fontId="10" fillId="0" borderId="33" xfId="3" applyFont="1" applyBorder="1" applyAlignment="1">
      <alignment horizontal="right" vertical="center"/>
    </xf>
    <xf numFmtId="0" fontId="10" fillId="0" borderId="32" xfId="2" applyFont="1" applyBorder="1" applyAlignment="1"/>
    <xf numFmtId="0" fontId="10" fillId="0" borderId="30" xfId="2" applyFont="1" applyBorder="1" applyAlignment="1">
      <alignment horizontal="left" vertical="center" wrapText="1"/>
    </xf>
    <xf numFmtId="0" fontId="10" fillId="0" borderId="31" xfId="2" applyFont="1" applyBorder="1" applyAlignment="1">
      <alignment horizontal="left" vertical="center"/>
    </xf>
    <xf numFmtId="0" fontId="10" fillId="0" borderId="11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2" xfId="2" applyFont="1" applyBorder="1" applyAlignment="1">
      <alignment horizontal="left" vertical="center"/>
    </xf>
    <xf numFmtId="0" fontId="10" fillId="0" borderId="27" xfId="2" applyFont="1" applyBorder="1" applyAlignment="1">
      <alignment horizontal="left" vertical="center"/>
    </xf>
    <xf numFmtId="0" fontId="10" fillId="0" borderId="33" xfId="2" applyFont="1" applyBorder="1" applyAlignment="1">
      <alignment horizontal="left" vertical="center"/>
    </xf>
    <xf numFmtId="0" fontId="10" fillId="0" borderId="12" xfId="2" applyFont="1" applyBorder="1" applyAlignment="1">
      <alignment horizontal="right"/>
    </xf>
    <xf numFmtId="0" fontId="10" fillId="0" borderId="0" xfId="2" applyFont="1" applyBorder="1" applyAlignment="1">
      <alignment horizontal="right"/>
    </xf>
    <xf numFmtId="0" fontId="10" fillId="0" borderId="30" xfId="2" applyFont="1" applyBorder="1" applyAlignment="1">
      <alignment horizontal="left" vertical="center"/>
    </xf>
    <xf numFmtId="49" fontId="10" fillId="0" borderId="0" xfId="2" applyNumberFormat="1" applyFont="1" applyAlignment="1">
      <alignment horizontal="center"/>
    </xf>
    <xf numFmtId="176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33" fillId="0" borderId="0" xfId="0" quotePrefix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176" fontId="33" fillId="0" borderId="0" xfId="0" applyNumberFormat="1" applyFont="1" applyFill="1" applyAlignment="1">
      <alignment horizontal="center" vertical="center"/>
    </xf>
    <xf numFmtId="178" fontId="34" fillId="0" borderId="0" xfId="2" applyNumberFormat="1" applyFont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9" fillId="6" borderId="2" xfId="2" applyFont="1" applyFill="1" applyBorder="1" applyAlignment="1">
      <alignment horizontal="center" vertical="center"/>
    </xf>
    <xf numFmtId="0" fontId="9" fillId="6" borderId="21" xfId="2" applyFont="1" applyFill="1" applyBorder="1" applyAlignment="1">
      <alignment horizontal="center" vertical="center"/>
    </xf>
    <xf numFmtId="0" fontId="9" fillId="6" borderId="19" xfId="2" applyFont="1" applyFill="1" applyBorder="1" applyAlignment="1">
      <alignment horizontal="center" vertical="center"/>
    </xf>
    <xf numFmtId="178" fontId="9" fillId="6" borderId="2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4" fillId="0" borderId="28" xfId="0" applyFont="1" applyFill="1" applyBorder="1" applyAlignment="1">
      <alignment horizontal="center" vertical="top"/>
    </xf>
    <xf numFmtId="0" fontId="4" fillId="0" borderId="2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20" fontId="4" fillId="0" borderId="27" xfId="0" applyNumberFormat="1" applyFont="1" applyFill="1" applyBorder="1" applyAlignment="1">
      <alignment horizontal="center" vertical="center"/>
    </xf>
    <xf numFmtId="2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21" fillId="12" borderId="0" xfId="0" applyFont="1" applyFill="1" applyAlignment="1">
      <alignment horizontal="right" vertical="center"/>
    </xf>
    <xf numFmtId="0" fontId="21" fillId="12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1" fillId="12" borderId="54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35" fillId="0" borderId="32" xfId="0" applyFont="1" applyFill="1" applyBorder="1" applyAlignment="1">
      <alignment horizontal="center" vertical="center"/>
    </xf>
    <xf numFmtId="0" fontId="0" fillId="0" borderId="21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31" fillId="0" borderId="2" xfId="0" applyFont="1" applyBorder="1" applyAlignment="1">
      <alignment vertical="center" shrinkToFit="1"/>
    </xf>
    <xf numFmtId="0" fontId="29" fillId="0" borderId="3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3" fillId="0" borderId="2" xfId="0" applyFont="1" applyBorder="1" applyAlignment="1">
      <alignment vertical="center" shrinkToFit="1"/>
    </xf>
    <xf numFmtId="0" fontId="33" fillId="0" borderId="21" xfId="0" applyFont="1" applyBorder="1" applyAlignment="1">
      <alignment vertical="center" shrinkToFit="1"/>
    </xf>
    <xf numFmtId="0" fontId="33" fillId="0" borderId="19" xfId="0" applyFont="1" applyBorder="1" applyAlignment="1">
      <alignment vertical="center" shrinkToFit="1"/>
    </xf>
  </cellXfs>
  <cellStyles count="5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colors>
    <mruColors>
      <color rgb="FFFFFFCC"/>
      <color rgb="FFFF00FF"/>
      <color rgb="FFFF66FF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133349</xdr:rowOff>
    </xdr:from>
    <xdr:to>
      <xdr:col>10</xdr:col>
      <xdr:colOff>504825</xdr:colOff>
      <xdr:row>53</xdr:row>
      <xdr:rowOff>161925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9897FC9-BD38-4A67-8E5D-53E2BDCF0CEF}"/>
            </a:ext>
          </a:extLst>
        </xdr:cNvPr>
        <xdr:cNvSpPr txBox="1"/>
      </xdr:nvSpPr>
      <xdr:spPr>
        <a:xfrm>
          <a:off x="257175" y="304799"/>
          <a:ext cx="7105650" cy="8943976"/>
        </a:xfrm>
        <a:prstGeom prst="rect">
          <a:avLst/>
        </a:prstGeom>
        <a:noFill/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endParaRPr kumimoji="1" lang="en-US" altLang="ja-JP" sz="1400"/>
        </a:p>
        <a:p>
          <a:pPr algn="ctr"/>
          <a:endParaRPr kumimoji="1" lang="en-US" altLang="ja-JP" sz="1400"/>
        </a:p>
        <a:p>
          <a:pPr algn="ctr"/>
          <a:r>
            <a:rPr kumimoji="1" lang="ja-JP" altLang="en-US" sz="2000"/>
            <a:t>見積参考資料</a:t>
          </a:r>
          <a:endParaRPr kumimoji="1" lang="en-US" altLang="ja-JP" sz="2000"/>
        </a:p>
        <a:p>
          <a:endParaRPr kumimoji="1" lang="en-US" altLang="ja-JP" sz="1400"/>
        </a:p>
        <a:p>
          <a:endParaRPr kumimoji="1" lang="en-US" altLang="ja-JP" sz="1400"/>
        </a:p>
        <a:p>
          <a:endParaRPr kumimoji="1" lang="en-US" altLang="ja-JP" sz="1400"/>
        </a:p>
        <a:p>
          <a:endParaRPr kumimoji="1" lang="en-US" altLang="ja-JP" sz="1400"/>
        </a:p>
        <a:p>
          <a:r>
            <a:rPr kumimoji="1" lang="ja-JP" altLang="en-US" sz="1400"/>
            <a:t>　　</a:t>
          </a:r>
          <a:r>
            <a:rPr kumimoji="1" lang="ja-JP" altLang="en-US" sz="1400">
              <a:latin typeface="+mj-ea"/>
              <a:ea typeface="+mj-ea"/>
            </a:rPr>
            <a:t>この「参考資料」は入札参加者の適正かつ迅速な見積に資するための資料であり、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latin typeface="+mj-ea"/>
              <a:ea typeface="+mj-ea"/>
            </a:rPr>
            <a:t>契約書第一条にいう設計図書ではなく、従って「参考資料」は委託契約上の拘束力を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latin typeface="+mj-ea"/>
              <a:ea typeface="+mj-ea"/>
            </a:rPr>
            <a:t>生じるものではなく、業務目的物を完成させるための一切の手段について受注者の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latin typeface="+mj-ea"/>
              <a:ea typeface="+mj-ea"/>
            </a:rPr>
            <a:t>責任において定めるものとする。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latin typeface="+mj-ea"/>
              <a:ea typeface="+mj-ea"/>
            </a:rPr>
            <a:t>　なお、この「参考資料」の有効期間は、この業務の入札日とする。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pPr algn="l"/>
          <a:r>
            <a:rPr kumimoji="1" lang="ja-JP" altLang="en-US" sz="1400">
              <a:latin typeface="+mj-ea"/>
              <a:ea typeface="+mj-ea"/>
            </a:rPr>
            <a:t>　　　　業務名　　富士山有料道路料金徴収業務委託</a:t>
          </a:r>
          <a:endParaRPr kumimoji="1" lang="en-US" altLang="ja-JP" sz="1400">
            <a:latin typeface="+mj-ea"/>
            <a:ea typeface="+mj-ea"/>
          </a:endParaRPr>
        </a:p>
        <a:p>
          <a:pPr algn="l"/>
          <a:endParaRPr kumimoji="1" lang="en-US" altLang="ja-JP" sz="1400">
            <a:latin typeface="+mj-ea"/>
            <a:ea typeface="+mj-ea"/>
          </a:endParaRPr>
        </a:p>
        <a:p>
          <a:pPr algn="l"/>
          <a:r>
            <a:rPr kumimoji="1" lang="ja-JP" altLang="en-US" sz="1400">
              <a:latin typeface="+mj-ea"/>
              <a:ea typeface="+mj-ea"/>
            </a:rPr>
            <a:t>　　　　委託場所　南都留郡富士河口湖町剣丸尾地内外</a:t>
          </a:r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　</a:t>
          </a:r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　</a:t>
          </a:r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　</a:t>
          </a:r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入札時の見積書について</a:t>
          </a:r>
          <a:endParaRPr lang="ja-JP" altLang="ja-JP" sz="1400">
            <a:effectLst/>
            <a:latin typeface="+mj-ea"/>
            <a:ea typeface="+mj-ea"/>
          </a:endParaRPr>
        </a:p>
        <a:p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　</a:t>
          </a:r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入札に際し提出する業務内訳書は様式に準じて作成し、数量、単価及び金額等を</a:t>
          </a:r>
          <a:endParaRPr lang="ja-JP" altLang="ja-JP" sz="1400">
            <a:effectLst/>
            <a:latin typeface="+mj-ea"/>
            <a:ea typeface="+mj-ea"/>
          </a:endParaRPr>
        </a:p>
        <a:p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明らかにすること。なお、業務内訳書において、数量、単価の明示のない項目につい</a:t>
          </a:r>
          <a:endParaRPr lang="ja-JP" altLang="ja-JP" sz="1400">
            <a:effectLst/>
            <a:latin typeface="+mj-ea"/>
            <a:ea typeface="+mj-ea"/>
          </a:endParaRPr>
        </a:p>
        <a:p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ては明細書又は単価表を添付すること。</a:t>
          </a:r>
          <a:endParaRPr lang="ja-JP" altLang="ja-JP" sz="1400">
            <a:effectLst/>
            <a:latin typeface="+mj-ea"/>
            <a:ea typeface="+mj-ea"/>
          </a:endParaRPr>
        </a:p>
        <a:p>
          <a:pPr algn="l"/>
          <a:endParaRPr kumimoji="1" lang="ja-JP" altLang="en-US" sz="1400"/>
        </a:p>
      </xdr:txBody>
    </xdr:sp>
    <xdr:clientData/>
  </xdr:twoCellAnchor>
  <xdr:oneCellAnchor>
    <xdr:from>
      <xdr:col>3</xdr:col>
      <xdr:colOff>180975</xdr:colOff>
      <xdr:row>55</xdr:row>
      <xdr:rowOff>85725</xdr:rowOff>
    </xdr:from>
    <xdr:ext cx="3001847" cy="42582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73D52E6-E220-4C2A-8783-C4909ECD24A9}"/>
            </a:ext>
          </a:extLst>
        </xdr:cNvPr>
        <xdr:cNvSpPr txBox="1"/>
      </xdr:nvSpPr>
      <xdr:spPr>
        <a:xfrm>
          <a:off x="2238375" y="9515475"/>
          <a:ext cx="3001847" cy="4258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000"/>
            <a:t>山　梨　県　道　路　公　社</a:t>
          </a:r>
          <a:endParaRPr kumimoji="1" lang="en-US" altLang="ja-JP" sz="20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13607</xdr:colOff>
      <xdr:row>4</xdr:row>
      <xdr:rowOff>13607</xdr:rowOff>
    </xdr:from>
    <xdr:to>
      <xdr:col>20</xdr:col>
      <xdr:colOff>13607</xdr:colOff>
      <xdr:row>6</xdr:row>
      <xdr:rowOff>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452A65F-20D4-44B7-8CCC-D3485E42C1FD}"/>
            </a:ext>
          </a:extLst>
        </xdr:cNvPr>
        <xdr:cNvGrpSpPr/>
      </xdr:nvGrpSpPr>
      <xdr:grpSpPr>
        <a:xfrm>
          <a:off x="4454162" y="1005568"/>
          <a:ext cx="783772" cy="588101"/>
          <a:chOff x="6000750" y="1115786"/>
          <a:chExt cx="857250" cy="666750"/>
        </a:xfrm>
      </xdr:grpSpPr>
      <xdr:sp macro="" textlink="">
        <xdr:nvSpPr>
          <xdr:cNvPr id="3" name="角丸四角形 5">
            <a:extLst>
              <a:ext uri="{FF2B5EF4-FFF2-40B4-BE49-F238E27FC236}">
                <a16:creationId xmlns:a16="http://schemas.microsoft.com/office/drawing/2014/main" id="{1B83FD9C-2E57-49AE-941A-2A643E4EDB8D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B437DD1E-3A38-452F-BDBB-2A0AACBE8E17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33</xdr:col>
      <xdr:colOff>108857</xdr:colOff>
      <xdr:row>5</xdr:row>
      <xdr:rowOff>13608</xdr:rowOff>
    </xdr:from>
    <xdr:ext cx="1214756" cy="35907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A3E9FC7-83DA-4376-B2C5-6BA16DDD2FBD}"/>
            </a:ext>
          </a:extLst>
        </xdr:cNvPr>
        <xdr:cNvSpPr txBox="1"/>
      </xdr:nvSpPr>
      <xdr:spPr>
        <a:xfrm>
          <a:off x="9538607" y="1451883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15</xdr:row>
      <xdr:rowOff>13607</xdr:rowOff>
    </xdr:from>
    <xdr:to>
      <xdr:col>20</xdr:col>
      <xdr:colOff>13607</xdr:colOff>
      <xdr:row>17</xdr:row>
      <xdr:rowOff>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6B5AFFF-5B95-400C-83DF-F616C989CD8C}"/>
            </a:ext>
          </a:extLst>
        </xdr:cNvPr>
        <xdr:cNvGrpSpPr/>
      </xdr:nvGrpSpPr>
      <xdr:grpSpPr>
        <a:xfrm>
          <a:off x="4454162" y="3951242"/>
          <a:ext cx="783772" cy="588101"/>
          <a:chOff x="6000750" y="1115786"/>
          <a:chExt cx="857250" cy="666750"/>
        </a:xfrm>
      </xdr:grpSpPr>
      <xdr:sp macro="" textlink="">
        <xdr:nvSpPr>
          <xdr:cNvPr id="10" name="角丸四角形 5">
            <a:extLst>
              <a:ext uri="{FF2B5EF4-FFF2-40B4-BE49-F238E27FC236}">
                <a16:creationId xmlns:a16="http://schemas.microsoft.com/office/drawing/2014/main" id="{8DA5205A-259F-4339-A0EF-830E123FF9F4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A3F34047-AA7B-4A50-AF4E-0885E72C299C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13607</xdr:colOff>
      <xdr:row>31</xdr:row>
      <xdr:rowOff>13607</xdr:rowOff>
    </xdr:from>
    <xdr:to>
      <xdr:col>20</xdr:col>
      <xdr:colOff>13607</xdr:colOff>
      <xdr:row>33</xdr:row>
      <xdr:rowOff>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485A5544-746F-4803-A5AE-5C6AAC592855}"/>
            </a:ext>
          </a:extLst>
        </xdr:cNvPr>
        <xdr:cNvGrpSpPr/>
      </xdr:nvGrpSpPr>
      <xdr:grpSpPr>
        <a:xfrm>
          <a:off x="4454162" y="7798254"/>
          <a:ext cx="783772" cy="588100"/>
          <a:chOff x="6000750" y="1115786"/>
          <a:chExt cx="857250" cy="666750"/>
        </a:xfrm>
      </xdr:grpSpPr>
      <xdr:sp macro="" textlink="">
        <xdr:nvSpPr>
          <xdr:cNvPr id="13" name="角丸四角形 5">
            <a:extLst>
              <a:ext uri="{FF2B5EF4-FFF2-40B4-BE49-F238E27FC236}">
                <a16:creationId xmlns:a16="http://schemas.microsoft.com/office/drawing/2014/main" id="{F273B3D9-187F-475D-AA1D-0A588AD09B5A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A045F78C-6D64-485A-92A0-3A2251D54BD1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35</xdr:col>
      <xdr:colOff>108858</xdr:colOff>
      <xdr:row>32</xdr:row>
      <xdr:rowOff>30926</xdr:rowOff>
    </xdr:from>
    <xdr:ext cx="1214756" cy="359073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3D864BB9-4516-4A98-AEE9-48AD35A83F0E}"/>
            </a:ext>
          </a:extLst>
        </xdr:cNvPr>
        <xdr:cNvSpPr txBox="1"/>
      </xdr:nvSpPr>
      <xdr:spPr>
        <a:xfrm>
          <a:off x="10413176" y="9036381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0</xdr:colOff>
      <xdr:row>45</xdr:row>
      <xdr:rowOff>0</xdr:rowOff>
    </xdr:from>
    <xdr:to>
      <xdr:col>20</xdr:col>
      <xdr:colOff>0</xdr:colOff>
      <xdr:row>47</xdr:row>
      <xdr:rowOff>315439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F5289DB8-6CDE-41CD-BCC8-ADF729C52C48}"/>
            </a:ext>
          </a:extLst>
        </xdr:cNvPr>
        <xdr:cNvGrpSpPr/>
      </xdr:nvGrpSpPr>
      <xdr:grpSpPr>
        <a:xfrm>
          <a:off x="4441371" y="11632474"/>
          <a:ext cx="783772" cy="584589"/>
          <a:chOff x="6000750" y="1115786"/>
          <a:chExt cx="857250" cy="666750"/>
        </a:xfrm>
      </xdr:grpSpPr>
      <xdr:sp macro="" textlink="">
        <xdr:nvSpPr>
          <xdr:cNvPr id="17" name="角丸四角形 5">
            <a:extLst>
              <a:ext uri="{FF2B5EF4-FFF2-40B4-BE49-F238E27FC236}">
                <a16:creationId xmlns:a16="http://schemas.microsoft.com/office/drawing/2014/main" id="{669ED933-3663-4A45-BBED-5277FCB4B9FE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18" name="テキスト ボックス 17">
            <a:extLst>
              <a:ext uri="{FF2B5EF4-FFF2-40B4-BE49-F238E27FC236}">
                <a16:creationId xmlns:a16="http://schemas.microsoft.com/office/drawing/2014/main" id="{DF118652-51D3-40B8-851C-04FAAB3EDBD9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61</xdr:row>
      <xdr:rowOff>0</xdr:rowOff>
    </xdr:from>
    <xdr:to>
      <xdr:col>20</xdr:col>
      <xdr:colOff>0</xdr:colOff>
      <xdr:row>62</xdr:row>
      <xdr:rowOff>315438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DE18787F-1E32-4E9E-AA2E-585F14CFE460}"/>
            </a:ext>
          </a:extLst>
        </xdr:cNvPr>
        <xdr:cNvGrpSpPr/>
      </xdr:nvGrpSpPr>
      <xdr:grpSpPr>
        <a:xfrm>
          <a:off x="4441371" y="15675429"/>
          <a:ext cx="783772" cy="584587"/>
          <a:chOff x="6000750" y="1115786"/>
          <a:chExt cx="857250" cy="666750"/>
        </a:xfrm>
      </xdr:grpSpPr>
      <xdr:sp macro="" textlink="">
        <xdr:nvSpPr>
          <xdr:cNvPr id="20" name="角丸四角形 5">
            <a:extLst>
              <a:ext uri="{FF2B5EF4-FFF2-40B4-BE49-F238E27FC236}">
                <a16:creationId xmlns:a16="http://schemas.microsoft.com/office/drawing/2014/main" id="{9BA9904C-5099-4A01-BD1D-41793B4E3507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0E11FF17-F730-4758-85A7-0C9D7CC68390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88</xdr:row>
      <xdr:rowOff>0</xdr:rowOff>
    </xdr:from>
    <xdr:to>
      <xdr:col>19</xdr:col>
      <xdr:colOff>268432</xdr:colOff>
      <xdr:row>89</xdr:row>
      <xdr:rowOff>328181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EC1EADE3-EF14-4647-8A6D-4285BB6F2EDC}"/>
            </a:ext>
          </a:extLst>
        </xdr:cNvPr>
        <xdr:cNvGrpSpPr/>
      </xdr:nvGrpSpPr>
      <xdr:grpSpPr>
        <a:xfrm>
          <a:off x="4441371" y="22964503"/>
          <a:ext cx="768087" cy="596514"/>
          <a:chOff x="6000750" y="1115786"/>
          <a:chExt cx="857250" cy="666750"/>
        </a:xfrm>
      </xdr:grpSpPr>
      <xdr:sp macro="" textlink="">
        <xdr:nvSpPr>
          <xdr:cNvPr id="23" name="角丸四角形 21">
            <a:extLst>
              <a:ext uri="{FF2B5EF4-FFF2-40B4-BE49-F238E27FC236}">
                <a16:creationId xmlns:a16="http://schemas.microsoft.com/office/drawing/2014/main" id="{FB098CF0-1966-473C-93B5-8E19672C561F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0BCD61D1-50D6-4DD9-9ECF-63071EAABB67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101</xdr:row>
      <xdr:rowOff>0</xdr:rowOff>
    </xdr:from>
    <xdr:to>
      <xdr:col>19</xdr:col>
      <xdr:colOff>268432</xdr:colOff>
      <xdr:row>102</xdr:row>
      <xdr:rowOff>328181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38D7C0A3-342A-4DCF-A5E7-68547540B441}"/>
            </a:ext>
          </a:extLst>
        </xdr:cNvPr>
        <xdr:cNvGrpSpPr/>
      </xdr:nvGrpSpPr>
      <xdr:grpSpPr>
        <a:xfrm>
          <a:off x="4441371" y="26752731"/>
          <a:ext cx="768087" cy="596514"/>
          <a:chOff x="6000750" y="1115786"/>
          <a:chExt cx="857250" cy="666750"/>
        </a:xfrm>
      </xdr:grpSpPr>
      <xdr:sp macro="" textlink="">
        <xdr:nvSpPr>
          <xdr:cNvPr id="26" name="角丸四角形 21">
            <a:extLst>
              <a:ext uri="{FF2B5EF4-FFF2-40B4-BE49-F238E27FC236}">
                <a16:creationId xmlns:a16="http://schemas.microsoft.com/office/drawing/2014/main" id="{B7CAF605-2364-465D-874B-B2AD613381E4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77087F9A-4D21-43F3-BC3C-0B6DA525543D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129</xdr:row>
      <xdr:rowOff>0</xdr:rowOff>
    </xdr:from>
    <xdr:to>
      <xdr:col>19</xdr:col>
      <xdr:colOff>268432</xdr:colOff>
      <xdr:row>130</xdr:row>
      <xdr:rowOff>328180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EE7E128D-9A9D-448F-B547-B76E3675D503}"/>
            </a:ext>
          </a:extLst>
        </xdr:cNvPr>
        <xdr:cNvGrpSpPr/>
      </xdr:nvGrpSpPr>
      <xdr:grpSpPr>
        <a:xfrm>
          <a:off x="4441371" y="34540371"/>
          <a:ext cx="768087" cy="596513"/>
          <a:chOff x="6000750" y="1115786"/>
          <a:chExt cx="857250" cy="666750"/>
        </a:xfrm>
      </xdr:grpSpPr>
      <xdr:sp macro="" textlink="">
        <xdr:nvSpPr>
          <xdr:cNvPr id="29" name="角丸四角形 21">
            <a:extLst>
              <a:ext uri="{FF2B5EF4-FFF2-40B4-BE49-F238E27FC236}">
                <a16:creationId xmlns:a16="http://schemas.microsoft.com/office/drawing/2014/main" id="{FBFD1FB1-598E-41CB-8BD2-636D2A8B1175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34A7854E-F829-4707-A555-7EACA771C8B8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145</xdr:row>
      <xdr:rowOff>0</xdr:rowOff>
    </xdr:from>
    <xdr:to>
      <xdr:col>19</xdr:col>
      <xdr:colOff>268432</xdr:colOff>
      <xdr:row>146</xdr:row>
      <xdr:rowOff>328181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EAE40B6-387E-4F74-93FB-DB4F78D6052D}"/>
            </a:ext>
          </a:extLst>
        </xdr:cNvPr>
        <xdr:cNvGrpSpPr/>
      </xdr:nvGrpSpPr>
      <xdr:grpSpPr>
        <a:xfrm>
          <a:off x="4441371" y="38988274"/>
          <a:ext cx="768087" cy="596514"/>
          <a:chOff x="6000750" y="1115786"/>
          <a:chExt cx="857250" cy="666750"/>
        </a:xfrm>
      </xdr:grpSpPr>
      <xdr:sp macro="" textlink="">
        <xdr:nvSpPr>
          <xdr:cNvPr id="32" name="角丸四角形 21">
            <a:extLst>
              <a:ext uri="{FF2B5EF4-FFF2-40B4-BE49-F238E27FC236}">
                <a16:creationId xmlns:a16="http://schemas.microsoft.com/office/drawing/2014/main" id="{90C7DBD6-9318-443D-A88F-889E445E2C58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33" name="テキスト ボックス 32">
            <a:extLst>
              <a:ext uri="{FF2B5EF4-FFF2-40B4-BE49-F238E27FC236}">
                <a16:creationId xmlns:a16="http://schemas.microsoft.com/office/drawing/2014/main" id="{4B26148F-AF39-4918-95B5-60842AFE94E8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13607</xdr:colOff>
      <xdr:row>159</xdr:row>
      <xdr:rowOff>13607</xdr:rowOff>
    </xdr:from>
    <xdr:to>
      <xdr:col>20</xdr:col>
      <xdr:colOff>13607</xdr:colOff>
      <xdr:row>161</xdr:row>
      <xdr:rowOff>0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232DC884-7E03-4DD9-B744-19BA04EEE100}"/>
            </a:ext>
          </a:extLst>
        </xdr:cNvPr>
        <xdr:cNvGrpSpPr/>
      </xdr:nvGrpSpPr>
      <xdr:grpSpPr>
        <a:xfrm>
          <a:off x="4454162" y="42891620"/>
          <a:ext cx="783772" cy="596809"/>
          <a:chOff x="6000750" y="1115786"/>
          <a:chExt cx="857250" cy="666750"/>
        </a:xfrm>
      </xdr:grpSpPr>
      <xdr:sp macro="" textlink="">
        <xdr:nvSpPr>
          <xdr:cNvPr id="35" name="角丸四角形 5">
            <a:extLst>
              <a:ext uri="{FF2B5EF4-FFF2-40B4-BE49-F238E27FC236}">
                <a16:creationId xmlns:a16="http://schemas.microsoft.com/office/drawing/2014/main" id="{1B942C6F-5284-4B8E-9CA4-4B161894BB2C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8F6FB912-A5EF-4ABF-ABB1-A55E0F65E419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35</xdr:col>
      <xdr:colOff>126175</xdr:colOff>
      <xdr:row>159</xdr:row>
      <xdr:rowOff>342653</xdr:rowOff>
    </xdr:from>
    <xdr:ext cx="1214756" cy="35907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46A655C-1686-458B-A82D-40FC42BC9B5B}"/>
            </a:ext>
          </a:extLst>
        </xdr:cNvPr>
        <xdr:cNvSpPr txBox="1"/>
      </xdr:nvSpPr>
      <xdr:spPr>
        <a:xfrm>
          <a:off x="10430493" y="48140835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0</xdr:colOff>
      <xdr:row>171</xdr:row>
      <xdr:rowOff>0</xdr:rowOff>
    </xdr:from>
    <xdr:to>
      <xdr:col>20</xdr:col>
      <xdr:colOff>0</xdr:colOff>
      <xdr:row>173</xdr:row>
      <xdr:rowOff>3711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131E5939-A839-4159-AA9E-F0131945B8E8}"/>
            </a:ext>
          </a:extLst>
        </xdr:cNvPr>
        <xdr:cNvGrpSpPr/>
      </xdr:nvGrpSpPr>
      <xdr:grpSpPr>
        <a:xfrm>
          <a:off x="4441371" y="45883286"/>
          <a:ext cx="783772" cy="604602"/>
          <a:chOff x="6000750" y="1115786"/>
          <a:chExt cx="857250" cy="666750"/>
        </a:xfrm>
      </xdr:grpSpPr>
      <xdr:sp macro="" textlink="">
        <xdr:nvSpPr>
          <xdr:cNvPr id="42" name="角丸四角形 5">
            <a:extLst>
              <a:ext uri="{FF2B5EF4-FFF2-40B4-BE49-F238E27FC236}">
                <a16:creationId xmlns:a16="http://schemas.microsoft.com/office/drawing/2014/main" id="{4AB1E01B-FA45-4949-9F5D-B869C34F84EC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43" name="テキスト ボックス 42">
            <a:extLst>
              <a:ext uri="{FF2B5EF4-FFF2-40B4-BE49-F238E27FC236}">
                <a16:creationId xmlns:a16="http://schemas.microsoft.com/office/drawing/2014/main" id="{8F8BF6D6-A7FA-4469-9593-F269FF12EB7F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13607</xdr:colOff>
      <xdr:row>183</xdr:row>
      <xdr:rowOff>13607</xdr:rowOff>
    </xdr:from>
    <xdr:to>
      <xdr:col>20</xdr:col>
      <xdr:colOff>13607</xdr:colOff>
      <xdr:row>184</xdr:row>
      <xdr:rowOff>330653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C6B8E1F1-5A46-43A8-ABED-ED91392A78CD}"/>
            </a:ext>
          </a:extLst>
        </xdr:cNvPr>
        <xdr:cNvGrpSpPr/>
      </xdr:nvGrpSpPr>
      <xdr:grpSpPr>
        <a:xfrm>
          <a:off x="4454162" y="49142197"/>
          <a:ext cx="783772" cy="585378"/>
          <a:chOff x="6000750" y="1115786"/>
          <a:chExt cx="857250" cy="666750"/>
        </a:xfrm>
      </xdr:grpSpPr>
      <xdr:sp macro="" textlink="">
        <xdr:nvSpPr>
          <xdr:cNvPr id="48" name="角丸四角形 66">
            <a:extLst>
              <a:ext uri="{FF2B5EF4-FFF2-40B4-BE49-F238E27FC236}">
                <a16:creationId xmlns:a16="http://schemas.microsoft.com/office/drawing/2014/main" id="{60619132-A20B-4D26-B72D-C8A5E6B233AC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870C596A-DC8D-4EC8-9CAD-62614C999339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184</xdr:row>
      <xdr:rowOff>0</xdr:rowOff>
    </xdr:from>
    <xdr:ext cx="1214756" cy="359073"/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6C2E5016-8B9F-4D4B-B57D-38D195894B5F}"/>
            </a:ext>
          </a:extLst>
        </xdr:cNvPr>
        <xdr:cNvSpPr txBox="1"/>
      </xdr:nvSpPr>
      <xdr:spPr>
        <a:xfrm>
          <a:off x="9715500" y="58178700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194</xdr:row>
      <xdr:rowOff>13607</xdr:rowOff>
    </xdr:from>
    <xdr:to>
      <xdr:col>20</xdr:col>
      <xdr:colOff>13607</xdr:colOff>
      <xdr:row>195</xdr:row>
      <xdr:rowOff>330653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16A4143F-3464-47E0-9073-616CA7D10EC1}"/>
            </a:ext>
          </a:extLst>
        </xdr:cNvPr>
        <xdr:cNvGrpSpPr/>
      </xdr:nvGrpSpPr>
      <xdr:grpSpPr>
        <a:xfrm>
          <a:off x="4454162" y="52029088"/>
          <a:ext cx="783772" cy="585379"/>
          <a:chOff x="6000750" y="1115786"/>
          <a:chExt cx="857250" cy="666750"/>
        </a:xfrm>
      </xdr:grpSpPr>
      <xdr:sp macro="" textlink="">
        <xdr:nvSpPr>
          <xdr:cNvPr id="52" name="角丸四角形 66">
            <a:extLst>
              <a:ext uri="{FF2B5EF4-FFF2-40B4-BE49-F238E27FC236}">
                <a16:creationId xmlns:a16="http://schemas.microsoft.com/office/drawing/2014/main" id="{5D15C57A-F9DE-49E7-96E8-BEFC94F66CBC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53" name="テキスト ボックス 52">
            <a:extLst>
              <a:ext uri="{FF2B5EF4-FFF2-40B4-BE49-F238E27FC236}">
                <a16:creationId xmlns:a16="http://schemas.microsoft.com/office/drawing/2014/main" id="{C668D215-9C0A-4305-94A8-8C30FD752B41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195</xdr:row>
      <xdr:rowOff>0</xdr:rowOff>
    </xdr:from>
    <xdr:ext cx="1214756" cy="359073"/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6A34F093-68F9-49B0-8AB5-385708F98FCF}"/>
            </a:ext>
          </a:extLst>
        </xdr:cNvPr>
        <xdr:cNvSpPr txBox="1"/>
      </xdr:nvSpPr>
      <xdr:spPr>
        <a:xfrm>
          <a:off x="9715500" y="58178700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205</xdr:row>
      <xdr:rowOff>13607</xdr:rowOff>
    </xdr:from>
    <xdr:to>
      <xdr:col>20</xdr:col>
      <xdr:colOff>13607</xdr:colOff>
      <xdr:row>206</xdr:row>
      <xdr:rowOff>330653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2F640CD3-441D-424E-9DA5-CC028C19937F}"/>
            </a:ext>
          </a:extLst>
        </xdr:cNvPr>
        <xdr:cNvGrpSpPr/>
      </xdr:nvGrpSpPr>
      <xdr:grpSpPr>
        <a:xfrm>
          <a:off x="4454162" y="54974762"/>
          <a:ext cx="783772" cy="585379"/>
          <a:chOff x="6000750" y="1115786"/>
          <a:chExt cx="857250" cy="666750"/>
        </a:xfrm>
      </xdr:grpSpPr>
      <xdr:sp macro="" textlink="">
        <xdr:nvSpPr>
          <xdr:cNvPr id="56" name="角丸四角形 70">
            <a:extLst>
              <a:ext uri="{FF2B5EF4-FFF2-40B4-BE49-F238E27FC236}">
                <a16:creationId xmlns:a16="http://schemas.microsoft.com/office/drawing/2014/main" id="{1A5129F1-8B07-4A1D-893B-DBB11F97C1CE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31FE0875-3085-4F85-9A98-3B69A8A0AFEA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206</xdr:row>
      <xdr:rowOff>0</xdr:rowOff>
    </xdr:from>
    <xdr:ext cx="1214756" cy="359073"/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EE38D01C-8EFF-463D-A0C0-41C578C85023}"/>
            </a:ext>
          </a:extLst>
        </xdr:cNvPr>
        <xdr:cNvSpPr txBox="1"/>
      </xdr:nvSpPr>
      <xdr:spPr>
        <a:xfrm>
          <a:off x="9715500" y="61455300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216</xdr:row>
      <xdr:rowOff>13607</xdr:rowOff>
    </xdr:from>
    <xdr:to>
      <xdr:col>20</xdr:col>
      <xdr:colOff>13607</xdr:colOff>
      <xdr:row>217</xdr:row>
      <xdr:rowOff>330653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B415F322-E94F-4FF4-BD03-0E3893CFA357}"/>
            </a:ext>
          </a:extLst>
        </xdr:cNvPr>
        <xdr:cNvGrpSpPr/>
      </xdr:nvGrpSpPr>
      <xdr:grpSpPr>
        <a:xfrm>
          <a:off x="4454162" y="57920437"/>
          <a:ext cx="783772" cy="585378"/>
          <a:chOff x="6000750" y="1115786"/>
          <a:chExt cx="857250" cy="666750"/>
        </a:xfrm>
      </xdr:grpSpPr>
      <xdr:sp macro="" textlink="">
        <xdr:nvSpPr>
          <xdr:cNvPr id="60" name="角丸四角形 74">
            <a:extLst>
              <a:ext uri="{FF2B5EF4-FFF2-40B4-BE49-F238E27FC236}">
                <a16:creationId xmlns:a16="http://schemas.microsoft.com/office/drawing/2014/main" id="{2648CC94-7CD8-412B-BA0D-07D655C1336F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61" name="テキスト ボックス 60">
            <a:extLst>
              <a:ext uri="{FF2B5EF4-FFF2-40B4-BE49-F238E27FC236}">
                <a16:creationId xmlns:a16="http://schemas.microsoft.com/office/drawing/2014/main" id="{3784E257-B922-4FB1-A5B9-E1F5B85B7A4E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217</xdr:row>
      <xdr:rowOff>0</xdr:rowOff>
    </xdr:from>
    <xdr:ext cx="1214756" cy="359073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F4C2C4EC-1EC6-4704-A93D-EA3D16FFDFD6}"/>
            </a:ext>
          </a:extLst>
        </xdr:cNvPr>
        <xdr:cNvSpPr txBox="1"/>
      </xdr:nvSpPr>
      <xdr:spPr>
        <a:xfrm>
          <a:off x="9715500" y="64512825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227</xdr:row>
      <xdr:rowOff>13607</xdr:rowOff>
    </xdr:from>
    <xdr:to>
      <xdr:col>20</xdr:col>
      <xdr:colOff>13607</xdr:colOff>
      <xdr:row>228</xdr:row>
      <xdr:rowOff>330653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C5EB4FFA-E31F-4D7A-8AF1-E01F1736AA7B}"/>
            </a:ext>
          </a:extLst>
        </xdr:cNvPr>
        <xdr:cNvGrpSpPr/>
      </xdr:nvGrpSpPr>
      <xdr:grpSpPr>
        <a:xfrm>
          <a:off x="4454162" y="60866111"/>
          <a:ext cx="783772" cy="585379"/>
          <a:chOff x="6000750" y="1115786"/>
          <a:chExt cx="857250" cy="666750"/>
        </a:xfrm>
      </xdr:grpSpPr>
      <xdr:sp macro="" textlink="">
        <xdr:nvSpPr>
          <xdr:cNvPr id="64" name="角丸四角形 78">
            <a:extLst>
              <a:ext uri="{FF2B5EF4-FFF2-40B4-BE49-F238E27FC236}">
                <a16:creationId xmlns:a16="http://schemas.microsoft.com/office/drawing/2014/main" id="{3DC2B180-AFB5-4C7B-BB12-C5785E226284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65" name="テキスト ボックス 64">
            <a:extLst>
              <a:ext uri="{FF2B5EF4-FFF2-40B4-BE49-F238E27FC236}">
                <a16:creationId xmlns:a16="http://schemas.microsoft.com/office/drawing/2014/main" id="{81DA9C1E-1078-46AC-B929-440F36F48E0D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228</xdr:row>
      <xdr:rowOff>0</xdr:rowOff>
    </xdr:from>
    <xdr:ext cx="1214756" cy="359073"/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D6285D3B-83ED-4F6A-9D21-A45A99EB7D3D}"/>
            </a:ext>
          </a:extLst>
        </xdr:cNvPr>
        <xdr:cNvSpPr txBox="1"/>
      </xdr:nvSpPr>
      <xdr:spPr>
        <a:xfrm>
          <a:off x="9715500" y="67789425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13608</xdr:colOff>
      <xdr:row>238</xdr:row>
      <xdr:rowOff>13607</xdr:rowOff>
    </xdr:from>
    <xdr:to>
      <xdr:col>20</xdr:col>
      <xdr:colOff>13608</xdr:colOff>
      <xdr:row>240</xdr:row>
      <xdr:rowOff>1608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105C9B4C-1C2F-4BF2-B8FE-F5385A8A5C40}"/>
            </a:ext>
          </a:extLst>
        </xdr:cNvPr>
        <xdr:cNvGrpSpPr/>
      </xdr:nvGrpSpPr>
      <xdr:grpSpPr>
        <a:xfrm>
          <a:off x="4454163" y="63811785"/>
          <a:ext cx="783772" cy="589709"/>
          <a:chOff x="6000750" y="1115786"/>
          <a:chExt cx="857250" cy="666750"/>
        </a:xfrm>
      </xdr:grpSpPr>
      <xdr:sp macro="" textlink="">
        <xdr:nvSpPr>
          <xdr:cNvPr id="68" name="角丸四角形 82">
            <a:extLst>
              <a:ext uri="{FF2B5EF4-FFF2-40B4-BE49-F238E27FC236}">
                <a16:creationId xmlns:a16="http://schemas.microsoft.com/office/drawing/2014/main" id="{75B1C937-6555-488A-B61A-522CB2CD5B16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69" name="テキスト ボックス 68">
            <a:extLst>
              <a:ext uri="{FF2B5EF4-FFF2-40B4-BE49-F238E27FC236}">
                <a16:creationId xmlns:a16="http://schemas.microsoft.com/office/drawing/2014/main" id="{A3E22C5F-A9C8-4B5E-96B4-AA4F390CB52E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239</xdr:row>
      <xdr:rowOff>0</xdr:rowOff>
    </xdr:from>
    <xdr:ext cx="1214756" cy="359073"/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79C0D7A2-C49C-4793-9C72-AA91419F1CD1}"/>
            </a:ext>
          </a:extLst>
        </xdr:cNvPr>
        <xdr:cNvSpPr txBox="1"/>
      </xdr:nvSpPr>
      <xdr:spPr>
        <a:xfrm>
          <a:off x="9715500" y="71066025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4529-66D5-4CDC-BF25-B0FA6EC9105A}">
  <dimension ref="A1"/>
  <sheetViews>
    <sheetView tabSelected="1" view="pageBreakPreview" zoomScale="60" zoomScaleNormal="100" workbookViewId="0">
      <selection activeCell="S11" sqref="S11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AA33"/>
  <sheetViews>
    <sheetView view="pageBreakPreview" zoomScaleNormal="100" zoomScaleSheetLayoutView="100" workbookViewId="0">
      <selection activeCell="P3" sqref="P3"/>
    </sheetView>
  </sheetViews>
  <sheetFormatPr defaultRowHeight="13.5" x14ac:dyDescent="0.15"/>
  <cols>
    <col min="1" max="1" width="2.875" style="240" customWidth="1"/>
    <col min="2" max="4" width="9" style="240"/>
    <col min="5" max="5" width="9" style="240" customWidth="1"/>
    <col min="6" max="6" width="5.625" style="240" customWidth="1"/>
    <col min="7" max="7" width="2.5" style="240" customWidth="1"/>
    <col min="8" max="8" width="5.875" style="240" customWidth="1"/>
    <col min="9" max="11" width="4.5" style="240" customWidth="1"/>
    <col min="12" max="12" width="9" style="240"/>
    <col min="13" max="15" width="5.75" style="240" customWidth="1"/>
    <col min="16" max="18" width="5.5" style="240" customWidth="1"/>
    <col min="19" max="27" width="5.75" style="240" customWidth="1"/>
    <col min="28" max="16384" width="9" style="240"/>
  </cols>
  <sheetData>
    <row r="1" spans="1:27" ht="20.100000000000001" customHeight="1" thickBot="1" x14ac:dyDescent="0.2">
      <c r="A1"/>
      <c r="B1" s="290" t="s">
        <v>353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</row>
    <row r="2" spans="1:27" ht="15.75" customHeight="1" x14ac:dyDescent="0.15">
      <c r="A2"/>
      <c r="B2" s="291" t="s">
        <v>283</v>
      </c>
      <c r="C2" s="292"/>
      <c r="D2" s="293"/>
      <c r="E2" s="294" t="s">
        <v>282</v>
      </c>
      <c r="F2" s="295" t="s">
        <v>332</v>
      </c>
      <c r="G2" s="296"/>
      <c r="H2" s="297"/>
      <c r="I2" s="298" t="s">
        <v>329</v>
      </c>
      <c r="J2" s="296" t="s">
        <v>330</v>
      </c>
      <c r="K2" s="298" t="s">
        <v>331</v>
      </c>
      <c r="L2" s="291" t="s">
        <v>281</v>
      </c>
      <c r="M2" s="299" t="s">
        <v>445</v>
      </c>
      <c r="N2" s="300"/>
      <c r="O2" s="301"/>
      <c r="P2" s="206" t="s">
        <v>379</v>
      </c>
      <c r="Q2" s="206"/>
      <c r="R2" s="205"/>
      <c r="S2" s="207" t="s">
        <v>428</v>
      </c>
      <c r="T2" s="206"/>
      <c r="U2" s="205"/>
      <c r="V2" s="207" t="s">
        <v>443</v>
      </c>
      <c r="W2" s="206"/>
      <c r="X2" s="205"/>
      <c r="Y2" s="207" t="s">
        <v>444</v>
      </c>
      <c r="Z2" s="206"/>
      <c r="AA2" s="205"/>
    </row>
    <row r="3" spans="1:27" ht="15.75" customHeight="1" x14ac:dyDescent="0.15">
      <c r="A3"/>
      <c r="B3" s="302"/>
      <c r="C3" s="303"/>
      <c r="D3" s="304"/>
      <c r="E3" s="305"/>
      <c r="F3" s="306"/>
      <c r="G3" s="307"/>
      <c r="H3" s="308"/>
      <c r="I3" s="309" t="s">
        <v>333</v>
      </c>
      <c r="J3" s="309" t="s">
        <v>333</v>
      </c>
      <c r="K3" s="309" t="s">
        <v>333</v>
      </c>
      <c r="L3" s="302"/>
      <c r="M3" s="310" t="s">
        <v>226</v>
      </c>
      <c r="N3" s="311" t="s">
        <v>225</v>
      </c>
      <c r="O3" s="312" t="s">
        <v>224</v>
      </c>
      <c r="P3" s="205" t="s">
        <v>226</v>
      </c>
      <c r="Q3" s="311" t="s">
        <v>225</v>
      </c>
      <c r="R3" s="311" t="s">
        <v>224</v>
      </c>
      <c r="S3" s="311" t="s">
        <v>226</v>
      </c>
      <c r="T3" s="311" t="s">
        <v>225</v>
      </c>
      <c r="U3" s="311" t="s">
        <v>224</v>
      </c>
      <c r="V3" s="311" t="s">
        <v>226</v>
      </c>
      <c r="W3" s="311" t="s">
        <v>225</v>
      </c>
      <c r="X3" s="311" t="s">
        <v>224</v>
      </c>
      <c r="Y3" s="311" t="s">
        <v>226</v>
      </c>
      <c r="Z3" s="311" t="s">
        <v>225</v>
      </c>
      <c r="AA3" s="311" t="s">
        <v>224</v>
      </c>
    </row>
    <row r="4" spans="1:27" ht="15.75" customHeight="1" x14ac:dyDescent="0.15">
      <c r="A4" s="62"/>
      <c r="B4" s="313" t="s">
        <v>280</v>
      </c>
      <c r="C4" s="314"/>
      <c r="D4" s="315"/>
      <c r="E4" s="316" t="s">
        <v>257</v>
      </c>
      <c r="F4" s="317">
        <v>0.375</v>
      </c>
      <c r="G4" s="318" t="s">
        <v>334</v>
      </c>
      <c r="H4" s="319">
        <v>0.75</v>
      </c>
      <c r="I4" s="320">
        <f>(+H4-F4)*24</f>
        <v>9</v>
      </c>
      <c r="J4" s="321">
        <v>0.5</v>
      </c>
      <c r="K4" s="320">
        <f>+I4+J4</f>
        <v>9.5</v>
      </c>
      <c r="L4" s="322"/>
      <c r="M4" s="323">
        <f>AVERAGE(P4,S4,V4,Y4)</f>
        <v>13</v>
      </c>
      <c r="N4" s="324">
        <f>AVERAGE(Q4,T4,W4,Z4)</f>
        <v>6</v>
      </c>
      <c r="O4" s="325">
        <f>SUM(M4:N4)</f>
        <v>19</v>
      </c>
      <c r="P4" s="326"/>
      <c r="Q4" s="326"/>
      <c r="R4" s="326"/>
      <c r="S4" s="326">
        <v>13</v>
      </c>
      <c r="T4" s="326">
        <v>6</v>
      </c>
      <c r="U4" s="326">
        <f>SUM(S4:T4)</f>
        <v>19</v>
      </c>
      <c r="V4" s="326">
        <v>13</v>
      </c>
      <c r="W4" s="326">
        <v>6</v>
      </c>
      <c r="X4" s="326">
        <f>SUM(V4:W4)</f>
        <v>19</v>
      </c>
      <c r="Y4" s="326">
        <v>13</v>
      </c>
      <c r="Z4" s="326">
        <v>6</v>
      </c>
      <c r="AA4" s="326">
        <f>SUM(Y4:Z4)</f>
        <v>19</v>
      </c>
    </row>
    <row r="5" spans="1:27" ht="15.75" customHeight="1" x14ac:dyDescent="0.15">
      <c r="A5" s="62"/>
      <c r="B5" s="327" t="s">
        <v>279</v>
      </c>
      <c r="C5" s="328"/>
      <c r="D5" s="315"/>
      <c r="E5" s="329" t="s">
        <v>278</v>
      </c>
      <c r="F5" s="317">
        <v>0.25</v>
      </c>
      <c r="G5" s="318" t="s">
        <v>334</v>
      </c>
      <c r="H5" s="319">
        <v>0.79166666666666663</v>
      </c>
      <c r="I5" s="320">
        <f t="shared" ref="I5:I21" si="0">(+H5-F5)*24</f>
        <v>13</v>
      </c>
      <c r="J5" s="321">
        <v>0.5</v>
      </c>
      <c r="K5" s="320">
        <f t="shared" ref="K5:K21" si="1">+I5+J5</f>
        <v>13.5</v>
      </c>
      <c r="L5" s="322"/>
      <c r="M5" s="323">
        <f t="shared" ref="M5:M21" si="2">AVERAGE(P5,S5,V5,Y5)</f>
        <v>7.666666666666667</v>
      </c>
      <c r="N5" s="324">
        <f t="shared" ref="N5:N21" si="3">AVERAGE(Q5,T5,W5,Z5)</f>
        <v>3.3333333333333335</v>
      </c>
      <c r="O5" s="330">
        <f t="shared" ref="O5:O21" si="4">SUM(M5:N5)</f>
        <v>11</v>
      </c>
      <c r="P5" s="331"/>
      <c r="Q5" s="331"/>
      <c r="R5" s="331"/>
      <c r="S5" s="331">
        <v>8</v>
      </c>
      <c r="T5" s="331">
        <v>3</v>
      </c>
      <c r="U5" s="331">
        <f>SUM(S5:T5)</f>
        <v>11</v>
      </c>
      <c r="V5" s="331">
        <v>8</v>
      </c>
      <c r="W5" s="331">
        <v>3</v>
      </c>
      <c r="X5" s="331">
        <f>SUM(V5:W5)</f>
        <v>11</v>
      </c>
      <c r="Y5" s="331">
        <v>7</v>
      </c>
      <c r="Z5" s="331">
        <v>4</v>
      </c>
      <c r="AA5" s="331">
        <f>SUM(Y5:Z5)</f>
        <v>11</v>
      </c>
    </row>
    <row r="6" spans="1:27" ht="15.75" customHeight="1" x14ac:dyDescent="0.15">
      <c r="A6" s="62"/>
      <c r="B6" s="332" t="s">
        <v>277</v>
      </c>
      <c r="C6" s="333"/>
      <c r="D6" s="315"/>
      <c r="E6" s="334" t="s">
        <v>267</v>
      </c>
      <c r="F6" s="317">
        <v>0.125</v>
      </c>
      <c r="G6" s="318" t="s">
        <v>334</v>
      </c>
      <c r="H6" s="319">
        <v>0.79166666666666663</v>
      </c>
      <c r="I6" s="320">
        <f t="shared" si="0"/>
        <v>16</v>
      </c>
      <c r="J6" s="321">
        <v>0.5</v>
      </c>
      <c r="K6" s="320">
        <f t="shared" si="1"/>
        <v>16.5</v>
      </c>
      <c r="L6" s="322" t="s">
        <v>266</v>
      </c>
      <c r="M6" s="323">
        <f t="shared" si="2"/>
        <v>18.666666666666668</v>
      </c>
      <c r="N6" s="324">
        <f t="shared" si="3"/>
        <v>12.333333333333334</v>
      </c>
      <c r="O6" s="330">
        <f t="shared" si="4"/>
        <v>31</v>
      </c>
      <c r="P6" s="335"/>
      <c r="Q6" s="336"/>
      <c r="R6" s="336"/>
      <c r="S6" s="335">
        <v>18</v>
      </c>
      <c r="T6" s="336">
        <v>13</v>
      </c>
      <c r="U6" s="336">
        <f>SUM(S6:T6)</f>
        <v>31</v>
      </c>
      <c r="V6" s="335">
        <v>18</v>
      </c>
      <c r="W6" s="336">
        <v>13</v>
      </c>
      <c r="X6" s="336">
        <f>SUM(V6:W6)</f>
        <v>31</v>
      </c>
      <c r="Y6" s="335">
        <v>20</v>
      </c>
      <c r="Z6" s="336">
        <v>11</v>
      </c>
      <c r="AA6" s="336">
        <f>SUM(Y6:Z6)</f>
        <v>31</v>
      </c>
    </row>
    <row r="7" spans="1:27" ht="15.75" customHeight="1" x14ac:dyDescent="0.15">
      <c r="A7" s="62"/>
      <c r="B7" s="337" t="s">
        <v>276</v>
      </c>
      <c r="C7" s="338"/>
      <c r="D7" s="315"/>
      <c r="E7" s="339" t="s">
        <v>275</v>
      </c>
      <c r="F7" s="317">
        <v>0.125</v>
      </c>
      <c r="G7" s="318" t="s">
        <v>334</v>
      </c>
      <c r="H7" s="319">
        <v>0.875</v>
      </c>
      <c r="I7" s="320">
        <f t="shared" si="0"/>
        <v>18</v>
      </c>
      <c r="J7" s="321">
        <v>0.5</v>
      </c>
      <c r="K7" s="320">
        <f t="shared" si="1"/>
        <v>18.5</v>
      </c>
      <c r="L7" s="322" t="s">
        <v>266</v>
      </c>
      <c r="M7" s="323">
        <f t="shared" si="2"/>
        <v>21</v>
      </c>
      <c r="N7" s="324">
        <f t="shared" si="3"/>
        <v>8</v>
      </c>
      <c r="O7" s="330">
        <f t="shared" si="4"/>
        <v>29</v>
      </c>
      <c r="P7" s="340"/>
      <c r="Q7" s="341"/>
      <c r="R7" s="341"/>
      <c r="S7" s="340">
        <v>21</v>
      </c>
      <c r="T7" s="341">
        <v>8</v>
      </c>
      <c r="U7" s="341">
        <f>SUM(S7:T7)</f>
        <v>29</v>
      </c>
      <c r="V7" s="340">
        <v>21</v>
      </c>
      <c r="W7" s="341">
        <v>8</v>
      </c>
      <c r="X7" s="341">
        <f>SUM(V7:W7)</f>
        <v>29</v>
      </c>
      <c r="Y7" s="340">
        <v>21</v>
      </c>
      <c r="Z7" s="341">
        <v>8</v>
      </c>
      <c r="AA7" s="341">
        <f>SUM(Y7:Z7)</f>
        <v>29</v>
      </c>
    </row>
    <row r="8" spans="1:27" ht="15.75" customHeight="1" x14ac:dyDescent="0.15">
      <c r="A8" s="62"/>
      <c r="B8" s="342" t="s">
        <v>274</v>
      </c>
      <c r="C8" s="343"/>
      <c r="D8" s="315"/>
      <c r="E8" s="344" t="s">
        <v>273</v>
      </c>
      <c r="F8" s="317">
        <v>0.125</v>
      </c>
      <c r="G8" s="318" t="s">
        <v>334</v>
      </c>
      <c r="H8" s="319">
        <v>1</v>
      </c>
      <c r="I8" s="320">
        <f t="shared" si="0"/>
        <v>21</v>
      </c>
      <c r="J8" s="321">
        <v>0.5</v>
      </c>
      <c r="K8" s="320">
        <f t="shared" si="1"/>
        <v>21.5</v>
      </c>
      <c r="L8" s="322" t="s">
        <v>266</v>
      </c>
      <c r="M8" s="323">
        <f t="shared" si="2"/>
        <v>1</v>
      </c>
      <c r="N8" s="324">
        <f t="shared" si="3"/>
        <v>0</v>
      </c>
      <c r="O8" s="330">
        <f t="shared" si="4"/>
        <v>1</v>
      </c>
      <c r="P8" s="345"/>
      <c r="Q8" s="346"/>
      <c r="R8" s="346"/>
      <c r="S8" s="345">
        <v>1</v>
      </c>
      <c r="T8" s="346">
        <v>0</v>
      </c>
      <c r="U8" s="346">
        <f t="shared" ref="U8:U21" si="5">SUM(S8:T8)</f>
        <v>1</v>
      </c>
      <c r="V8" s="345">
        <v>1</v>
      </c>
      <c r="W8" s="346">
        <v>0</v>
      </c>
      <c r="X8" s="346">
        <f t="shared" ref="X8" si="6">SUM(V8:W8)</f>
        <v>1</v>
      </c>
      <c r="Y8" s="345">
        <v>1</v>
      </c>
      <c r="Z8" s="346">
        <v>0</v>
      </c>
      <c r="AA8" s="346">
        <f t="shared" ref="AA8" si="7">SUM(Y8:Z8)</f>
        <v>1</v>
      </c>
    </row>
    <row r="9" spans="1:27" ht="15.75" customHeight="1" x14ac:dyDescent="0.15">
      <c r="A9" s="62"/>
      <c r="B9" s="322" t="s">
        <v>417</v>
      </c>
      <c r="C9" s="318"/>
      <c r="D9" s="315"/>
      <c r="E9" s="347" t="s">
        <v>271</v>
      </c>
      <c r="F9" s="317">
        <v>0</v>
      </c>
      <c r="G9" s="318" t="s">
        <v>334</v>
      </c>
      <c r="H9" s="319">
        <v>1</v>
      </c>
      <c r="I9" s="320">
        <f t="shared" si="0"/>
        <v>24</v>
      </c>
      <c r="J9" s="321"/>
      <c r="K9" s="320">
        <f t="shared" si="1"/>
        <v>24</v>
      </c>
      <c r="L9" s="322" t="s">
        <v>266</v>
      </c>
      <c r="M9" s="323">
        <f t="shared" si="2"/>
        <v>21</v>
      </c>
      <c r="N9" s="324">
        <f t="shared" si="3"/>
        <v>10</v>
      </c>
      <c r="O9" s="330">
        <f t="shared" si="4"/>
        <v>31</v>
      </c>
      <c r="P9" s="348"/>
      <c r="Q9" s="349"/>
      <c r="R9" s="349"/>
      <c r="S9" s="349">
        <v>22</v>
      </c>
      <c r="T9" s="349">
        <v>9</v>
      </c>
      <c r="U9" s="349">
        <f>SUM(S9:T9)</f>
        <v>31</v>
      </c>
      <c r="V9" s="349">
        <v>21</v>
      </c>
      <c r="W9" s="349">
        <v>10</v>
      </c>
      <c r="X9" s="349">
        <f>SUM(V9:W9)</f>
        <v>31</v>
      </c>
      <c r="Y9" s="349">
        <v>20</v>
      </c>
      <c r="Z9" s="349">
        <v>11</v>
      </c>
      <c r="AA9" s="349">
        <f>SUM(Y9:Z9)</f>
        <v>31</v>
      </c>
    </row>
    <row r="10" spans="1:27" ht="15.75" customHeight="1" x14ac:dyDescent="0.15">
      <c r="A10" s="62"/>
      <c r="B10" s="322" t="s">
        <v>272</v>
      </c>
      <c r="C10" s="318"/>
      <c r="D10" s="315"/>
      <c r="E10" s="347" t="s">
        <v>271</v>
      </c>
      <c r="F10" s="317">
        <v>0</v>
      </c>
      <c r="G10" s="318" t="s">
        <v>334</v>
      </c>
      <c r="H10" s="319">
        <v>1</v>
      </c>
      <c r="I10" s="320">
        <f t="shared" si="0"/>
        <v>24</v>
      </c>
      <c r="J10" s="321"/>
      <c r="K10" s="320">
        <f t="shared" si="1"/>
        <v>24</v>
      </c>
      <c r="L10" s="322" t="s">
        <v>266</v>
      </c>
      <c r="M10" s="323">
        <f t="shared" si="2"/>
        <v>21</v>
      </c>
      <c r="N10" s="324">
        <f t="shared" si="3"/>
        <v>10</v>
      </c>
      <c r="O10" s="330">
        <f t="shared" si="4"/>
        <v>31</v>
      </c>
      <c r="P10" s="348"/>
      <c r="Q10" s="349"/>
      <c r="R10" s="349"/>
      <c r="S10" s="349">
        <v>20</v>
      </c>
      <c r="T10" s="349">
        <v>11</v>
      </c>
      <c r="U10" s="349">
        <f t="shared" si="5"/>
        <v>31</v>
      </c>
      <c r="V10" s="349">
        <v>21</v>
      </c>
      <c r="W10" s="349">
        <v>10</v>
      </c>
      <c r="X10" s="349">
        <f t="shared" ref="X10:X21" si="8">SUM(V10:W10)</f>
        <v>31</v>
      </c>
      <c r="Y10" s="349">
        <v>22</v>
      </c>
      <c r="Z10" s="349">
        <v>9</v>
      </c>
      <c r="AA10" s="349">
        <f t="shared" ref="AA10:AA11" si="9">SUM(Y10:Z10)</f>
        <v>31</v>
      </c>
    </row>
    <row r="11" spans="1:27" ht="15.75" customHeight="1" x14ac:dyDescent="0.15">
      <c r="A11" s="62"/>
      <c r="B11" s="322" t="s">
        <v>368</v>
      </c>
      <c r="C11" s="318"/>
      <c r="D11" s="315"/>
      <c r="E11" s="347" t="s">
        <v>271</v>
      </c>
      <c r="F11" s="317">
        <v>0</v>
      </c>
      <c r="G11" s="318" t="s">
        <v>334</v>
      </c>
      <c r="H11" s="319">
        <v>1</v>
      </c>
      <c r="I11" s="320">
        <f t="shared" si="0"/>
        <v>24</v>
      </c>
      <c r="J11" s="321"/>
      <c r="K11" s="320">
        <f t="shared" si="1"/>
        <v>24</v>
      </c>
      <c r="L11" s="322" t="s">
        <v>266</v>
      </c>
      <c r="M11" s="323">
        <f t="shared" si="2"/>
        <v>19.333333333333332</v>
      </c>
      <c r="N11" s="324">
        <f t="shared" si="3"/>
        <v>10.666666666666666</v>
      </c>
      <c r="O11" s="330">
        <f t="shared" si="4"/>
        <v>30</v>
      </c>
      <c r="P11" s="348"/>
      <c r="Q11" s="349"/>
      <c r="R11" s="349"/>
      <c r="S11" s="348">
        <v>19</v>
      </c>
      <c r="T11" s="349">
        <v>11</v>
      </c>
      <c r="U11" s="349">
        <f t="shared" si="5"/>
        <v>30</v>
      </c>
      <c r="V11" s="348">
        <v>20</v>
      </c>
      <c r="W11" s="349">
        <v>10</v>
      </c>
      <c r="X11" s="349">
        <f t="shared" si="8"/>
        <v>30</v>
      </c>
      <c r="Y11" s="348">
        <v>19</v>
      </c>
      <c r="Z11" s="349">
        <v>11</v>
      </c>
      <c r="AA11" s="349">
        <f t="shared" si="9"/>
        <v>30</v>
      </c>
    </row>
    <row r="12" spans="1:27" ht="15.75" customHeight="1" x14ac:dyDescent="0.15">
      <c r="A12" s="62"/>
      <c r="B12" s="342" t="s">
        <v>270</v>
      </c>
      <c r="C12" s="343"/>
      <c r="D12" s="315"/>
      <c r="E12" s="344" t="s">
        <v>269</v>
      </c>
      <c r="F12" s="317">
        <v>0</v>
      </c>
      <c r="G12" s="318" t="s">
        <v>334</v>
      </c>
      <c r="H12" s="319">
        <v>0.79166666666666663</v>
      </c>
      <c r="I12" s="320">
        <f t="shared" si="0"/>
        <v>19</v>
      </c>
      <c r="J12" s="321">
        <v>0.5</v>
      </c>
      <c r="K12" s="320">
        <f t="shared" si="1"/>
        <v>19.5</v>
      </c>
      <c r="L12" s="322" t="s">
        <v>266</v>
      </c>
      <c r="M12" s="323">
        <f t="shared" si="2"/>
        <v>1</v>
      </c>
      <c r="N12" s="324">
        <f t="shared" si="3"/>
        <v>0</v>
      </c>
      <c r="O12" s="330">
        <f t="shared" si="4"/>
        <v>1</v>
      </c>
      <c r="P12" s="345">
        <v>1</v>
      </c>
      <c r="Q12" s="346">
        <v>0</v>
      </c>
      <c r="R12" s="346">
        <f t="shared" ref="R12:R21" si="10">SUM(P12:Q12)</f>
        <v>1</v>
      </c>
      <c r="S12" s="346">
        <v>1</v>
      </c>
      <c r="T12" s="346">
        <v>0</v>
      </c>
      <c r="U12" s="346">
        <f t="shared" si="5"/>
        <v>1</v>
      </c>
      <c r="V12" s="346">
        <v>1</v>
      </c>
      <c r="W12" s="346">
        <v>0</v>
      </c>
      <c r="X12" s="346">
        <f t="shared" si="8"/>
        <v>1</v>
      </c>
      <c r="Y12" s="346"/>
      <c r="Z12" s="346"/>
      <c r="AA12" s="346"/>
    </row>
    <row r="13" spans="1:27" ht="15.75" customHeight="1" x14ac:dyDescent="0.15">
      <c r="A13" s="62"/>
      <c r="B13" s="332" t="s">
        <v>268</v>
      </c>
      <c r="C13" s="333"/>
      <c r="D13" s="315"/>
      <c r="E13" s="334" t="s">
        <v>267</v>
      </c>
      <c r="F13" s="317">
        <v>0.125</v>
      </c>
      <c r="G13" s="318" t="s">
        <v>334</v>
      </c>
      <c r="H13" s="319">
        <v>0.79166666666666663</v>
      </c>
      <c r="I13" s="320">
        <f t="shared" si="0"/>
        <v>16</v>
      </c>
      <c r="J13" s="321">
        <v>0.5</v>
      </c>
      <c r="K13" s="320">
        <f t="shared" si="1"/>
        <v>16.5</v>
      </c>
      <c r="L13" s="322" t="s">
        <v>266</v>
      </c>
      <c r="M13" s="323">
        <f t="shared" si="2"/>
        <v>20</v>
      </c>
      <c r="N13" s="324">
        <f t="shared" si="3"/>
        <v>10</v>
      </c>
      <c r="O13" s="330">
        <f t="shared" si="4"/>
        <v>30</v>
      </c>
      <c r="P13" s="335">
        <v>21</v>
      </c>
      <c r="Q13" s="336">
        <v>9</v>
      </c>
      <c r="R13" s="336">
        <f t="shared" si="10"/>
        <v>30</v>
      </c>
      <c r="S13" s="336">
        <v>20</v>
      </c>
      <c r="T13" s="336">
        <v>10</v>
      </c>
      <c r="U13" s="336">
        <f t="shared" si="5"/>
        <v>30</v>
      </c>
      <c r="V13" s="336">
        <v>19</v>
      </c>
      <c r="W13" s="336">
        <v>11</v>
      </c>
      <c r="X13" s="336">
        <f t="shared" si="8"/>
        <v>30</v>
      </c>
      <c r="Y13" s="336"/>
      <c r="Z13" s="336"/>
      <c r="AA13" s="336"/>
    </row>
    <row r="14" spans="1:27" ht="15.75" customHeight="1" x14ac:dyDescent="0.15">
      <c r="A14" s="62"/>
      <c r="B14" s="327" t="s">
        <v>265</v>
      </c>
      <c r="C14" s="328"/>
      <c r="D14" s="315"/>
      <c r="E14" s="329" t="s">
        <v>264</v>
      </c>
      <c r="F14" s="317">
        <v>0.1875</v>
      </c>
      <c r="G14" s="318" t="s">
        <v>334</v>
      </c>
      <c r="H14" s="319">
        <v>0.75</v>
      </c>
      <c r="I14" s="320">
        <f t="shared" si="0"/>
        <v>13.5</v>
      </c>
      <c r="J14" s="321">
        <v>0.5</v>
      </c>
      <c r="K14" s="320">
        <f t="shared" si="1"/>
        <v>14</v>
      </c>
      <c r="L14" s="322"/>
      <c r="M14" s="323">
        <f t="shared" si="2"/>
        <v>9.3333333333333339</v>
      </c>
      <c r="N14" s="324">
        <f t="shared" si="3"/>
        <v>5.666666666666667</v>
      </c>
      <c r="O14" s="330">
        <f t="shared" si="4"/>
        <v>15</v>
      </c>
      <c r="P14" s="350">
        <v>9</v>
      </c>
      <c r="Q14" s="331">
        <v>6</v>
      </c>
      <c r="R14" s="331">
        <f t="shared" si="10"/>
        <v>15</v>
      </c>
      <c r="S14" s="331">
        <v>9</v>
      </c>
      <c r="T14" s="331">
        <v>6</v>
      </c>
      <c r="U14" s="331">
        <f t="shared" si="5"/>
        <v>15</v>
      </c>
      <c r="V14" s="331">
        <v>10</v>
      </c>
      <c r="W14" s="331">
        <v>5</v>
      </c>
      <c r="X14" s="331">
        <f t="shared" si="8"/>
        <v>15</v>
      </c>
      <c r="Y14" s="331"/>
      <c r="Z14" s="331"/>
      <c r="AA14" s="331"/>
    </row>
    <row r="15" spans="1:27" ht="15.75" customHeight="1" x14ac:dyDescent="0.15">
      <c r="A15" s="62"/>
      <c r="B15" s="351" t="s">
        <v>263</v>
      </c>
      <c r="C15" s="314"/>
      <c r="D15" s="315"/>
      <c r="E15" s="316" t="s">
        <v>257</v>
      </c>
      <c r="F15" s="317">
        <v>0.375</v>
      </c>
      <c r="G15" s="318" t="s">
        <v>334</v>
      </c>
      <c r="H15" s="319">
        <v>0.75</v>
      </c>
      <c r="I15" s="320">
        <f t="shared" si="0"/>
        <v>9</v>
      </c>
      <c r="J15" s="321">
        <v>0.5</v>
      </c>
      <c r="K15" s="320">
        <f t="shared" si="1"/>
        <v>9.5</v>
      </c>
      <c r="L15" s="322"/>
      <c r="M15" s="323">
        <f t="shared" si="2"/>
        <v>9.6666666666666661</v>
      </c>
      <c r="N15" s="324">
        <f t="shared" si="3"/>
        <v>5.333333333333333</v>
      </c>
      <c r="O15" s="330">
        <f t="shared" si="4"/>
        <v>15</v>
      </c>
      <c r="P15" s="352">
        <v>9</v>
      </c>
      <c r="Q15" s="326">
        <v>6</v>
      </c>
      <c r="R15" s="326">
        <f t="shared" si="10"/>
        <v>15</v>
      </c>
      <c r="S15" s="326">
        <v>10</v>
      </c>
      <c r="T15" s="326">
        <v>5</v>
      </c>
      <c r="U15" s="326">
        <f t="shared" si="5"/>
        <v>15</v>
      </c>
      <c r="V15" s="326">
        <v>10</v>
      </c>
      <c r="W15" s="326">
        <v>5</v>
      </c>
      <c r="X15" s="326">
        <f t="shared" si="8"/>
        <v>15</v>
      </c>
      <c r="Y15" s="326"/>
      <c r="Z15" s="326"/>
      <c r="AA15" s="326"/>
    </row>
    <row r="16" spans="1:27" ht="15.75" customHeight="1" x14ac:dyDescent="0.15">
      <c r="A16" s="62"/>
      <c r="B16" s="337" t="s">
        <v>262</v>
      </c>
      <c r="C16" s="338"/>
      <c r="D16" s="315"/>
      <c r="E16" s="339" t="s">
        <v>259</v>
      </c>
      <c r="F16" s="317">
        <v>0.375</v>
      </c>
      <c r="G16" s="318" t="s">
        <v>334</v>
      </c>
      <c r="H16" s="319">
        <v>0.70833333333333337</v>
      </c>
      <c r="I16" s="320">
        <f t="shared" si="0"/>
        <v>8</v>
      </c>
      <c r="J16" s="321">
        <v>0.5</v>
      </c>
      <c r="K16" s="320">
        <f t="shared" si="1"/>
        <v>8.5</v>
      </c>
      <c r="L16" s="322"/>
      <c r="M16" s="323">
        <f t="shared" si="2"/>
        <v>19.333333333333332</v>
      </c>
      <c r="N16" s="324">
        <f t="shared" si="3"/>
        <v>11.666666666666666</v>
      </c>
      <c r="O16" s="330">
        <f t="shared" si="4"/>
        <v>31</v>
      </c>
      <c r="P16" s="341">
        <v>20</v>
      </c>
      <c r="Q16" s="341">
        <v>11</v>
      </c>
      <c r="R16" s="341">
        <f t="shared" si="10"/>
        <v>31</v>
      </c>
      <c r="S16" s="341">
        <v>19</v>
      </c>
      <c r="T16" s="341">
        <v>12</v>
      </c>
      <c r="U16" s="341">
        <f t="shared" si="5"/>
        <v>31</v>
      </c>
      <c r="V16" s="341">
        <v>19</v>
      </c>
      <c r="W16" s="341">
        <v>12</v>
      </c>
      <c r="X16" s="341">
        <f t="shared" si="8"/>
        <v>31</v>
      </c>
      <c r="Y16" s="341"/>
      <c r="Z16" s="341"/>
      <c r="AA16" s="341"/>
    </row>
    <row r="17" spans="1:27" ht="15.75" customHeight="1" x14ac:dyDescent="0.15">
      <c r="A17" s="62"/>
      <c r="B17" s="337" t="s">
        <v>261</v>
      </c>
      <c r="C17" s="338"/>
      <c r="D17" s="315"/>
      <c r="E17" s="339" t="s">
        <v>259</v>
      </c>
      <c r="F17" s="317">
        <v>0.375</v>
      </c>
      <c r="G17" s="318" t="s">
        <v>334</v>
      </c>
      <c r="H17" s="319">
        <v>0.70833333333333337</v>
      </c>
      <c r="I17" s="320">
        <f t="shared" si="0"/>
        <v>8</v>
      </c>
      <c r="J17" s="321">
        <v>0.5</v>
      </c>
      <c r="K17" s="320">
        <f t="shared" si="1"/>
        <v>8.5</v>
      </c>
      <c r="L17" s="322"/>
      <c r="M17" s="323">
        <f t="shared" si="2"/>
        <v>19</v>
      </c>
      <c r="N17" s="324">
        <f t="shared" si="3"/>
        <v>12</v>
      </c>
      <c r="O17" s="330">
        <f t="shared" si="4"/>
        <v>31</v>
      </c>
      <c r="P17" s="340">
        <v>19</v>
      </c>
      <c r="Q17" s="341">
        <v>12</v>
      </c>
      <c r="R17" s="341">
        <f t="shared" si="10"/>
        <v>31</v>
      </c>
      <c r="S17" s="341">
        <v>19</v>
      </c>
      <c r="T17" s="341">
        <v>12</v>
      </c>
      <c r="U17" s="341">
        <f t="shared" si="5"/>
        <v>31</v>
      </c>
      <c r="V17" s="341">
        <v>19</v>
      </c>
      <c r="W17" s="341">
        <v>12</v>
      </c>
      <c r="X17" s="341">
        <f t="shared" si="8"/>
        <v>31</v>
      </c>
      <c r="Y17" s="341"/>
      <c r="Z17" s="341"/>
      <c r="AA17" s="341"/>
    </row>
    <row r="18" spans="1:27" ht="15.75" customHeight="1" x14ac:dyDescent="0.15">
      <c r="A18" s="62"/>
      <c r="B18" s="337" t="s">
        <v>355</v>
      </c>
      <c r="C18" s="338"/>
      <c r="D18" s="315"/>
      <c r="E18" s="339" t="s">
        <v>259</v>
      </c>
      <c r="F18" s="317">
        <v>0.375</v>
      </c>
      <c r="G18" s="318" t="s">
        <v>334</v>
      </c>
      <c r="H18" s="319">
        <v>0.70833333333333337</v>
      </c>
      <c r="I18" s="320">
        <f t="shared" ref="I18" si="11">(+H18-F18)*24</f>
        <v>8</v>
      </c>
      <c r="J18" s="321">
        <v>0.5</v>
      </c>
      <c r="K18" s="320">
        <f t="shared" ref="K18" si="12">+I18+J18</f>
        <v>8.5</v>
      </c>
      <c r="L18" s="322"/>
      <c r="M18" s="323">
        <f t="shared" ref="M18" si="13">AVERAGE(P18,S18,V18,Y18)</f>
        <v>18</v>
      </c>
      <c r="N18" s="324">
        <f t="shared" ref="N18" si="14">AVERAGE(Q18,T18,W18,Z18)</f>
        <v>10</v>
      </c>
      <c r="O18" s="330">
        <f t="shared" ref="O18" si="15">SUM(M18:N18)</f>
        <v>28</v>
      </c>
      <c r="P18" s="341">
        <v>18</v>
      </c>
      <c r="Q18" s="341">
        <v>10</v>
      </c>
      <c r="R18" s="341">
        <f t="shared" ref="R18" si="16">SUM(P18:Q18)</f>
        <v>28</v>
      </c>
      <c r="S18" s="341">
        <v>18</v>
      </c>
      <c r="T18" s="341">
        <v>10</v>
      </c>
      <c r="U18" s="341">
        <f t="shared" ref="U18" si="17">SUM(S18:T18)</f>
        <v>28</v>
      </c>
      <c r="V18" s="341"/>
      <c r="W18" s="341"/>
      <c r="X18" s="341"/>
      <c r="Y18" s="341"/>
      <c r="Z18" s="341"/>
      <c r="AA18" s="341"/>
    </row>
    <row r="19" spans="1:27" ht="15.75" customHeight="1" x14ac:dyDescent="0.15">
      <c r="A19" s="62"/>
      <c r="B19" s="337" t="s">
        <v>467</v>
      </c>
      <c r="C19" s="338"/>
      <c r="D19" s="315"/>
      <c r="E19" s="339" t="s">
        <v>259</v>
      </c>
      <c r="F19" s="317">
        <v>0.375</v>
      </c>
      <c r="G19" s="318" t="s">
        <v>334</v>
      </c>
      <c r="H19" s="319">
        <v>0.70833333333333337</v>
      </c>
      <c r="I19" s="320">
        <f t="shared" si="0"/>
        <v>8</v>
      </c>
      <c r="J19" s="321">
        <v>0.5</v>
      </c>
      <c r="K19" s="320">
        <f t="shared" si="1"/>
        <v>8.5</v>
      </c>
      <c r="L19" s="322"/>
      <c r="M19" s="323"/>
      <c r="N19" s="324"/>
      <c r="O19" s="330"/>
      <c r="P19" s="341"/>
      <c r="Q19" s="341"/>
      <c r="R19" s="341"/>
      <c r="S19" s="341"/>
      <c r="T19" s="341"/>
      <c r="U19" s="341"/>
      <c r="V19" s="341">
        <v>19</v>
      </c>
      <c r="W19" s="341">
        <v>10</v>
      </c>
      <c r="X19" s="341">
        <f t="shared" si="8"/>
        <v>29</v>
      </c>
      <c r="Y19" s="341"/>
      <c r="Z19" s="341"/>
      <c r="AA19" s="341"/>
    </row>
    <row r="20" spans="1:27" ht="15.75" customHeight="1" x14ac:dyDescent="0.15">
      <c r="A20" s="62"/>
      <c r="B20" s="337" t="s">
        <v>260</v>
      </c>
      <c r="C20" s="338"/>
      <c r="D20" s="315"/>
      <c r="E20" s="339" t="s">
        <v>259</v>
      </c>
      <c r="F20" s="317">
        <v>0.375</v>
      </c>
      <c r="G20" s="318" t="s">
        <v>334</v>
      </c>
      <c r="H20" s="319">
        <v>0.70833333333333337</v>
      </c>
      <c r="I20" s="320">
        <f t="shared" si="0"/>
        <v>8</v>
      </c>
      <c r="J20" s="321">
        <v>0.5</v>
      </c>
      <c r="K20" s="320">
        <f t="shared" si="1"/>
        <v>8.5</v>
      </c>
      <c r="L20" s="322"/>
      <c r="M20" s="323">
        <f t="shared" si="2"/>
        <v>10.666666666666666</v>
      </c>
      <c r="N20" s="324">
        <f t="shared" si="3"/>
        <v>4.333333333333333</v>
      </c>
      <c r="O20" s="330">
        <f t="shared" si="4"/>
        <v>15</v>
      </c>
      <c r="P20" s="340">
        <v>10</v>
      </c>
      <c r="Q20" s="341">
        <v>5</v>
      </c>
      <c r="R20" s="341">
        <f t="shared" si="10"/>
        <v>15</v>
      </c>
      <c r="S20" s="340">
        <v>11</v>
      </c>
      <c r="T20" s="341">
        <v>4</v>
      </c>
      <c r="U20" s="341">
        <f t="shared" si="5"/>
        <v>15</v>
      </c>
      <c r="V20" s="340">
        <v>11</v>
      </c>
      <c r="W20" s="341">
        <v>4</v>
      </c>
      <c r="X20" s="341">
        <f t="shared" si="8"/>
        <v>15</v>
      </c>
      <c r="Y20" s="340"/>
      <c r="Z20" s="341"/>
      <c r="AA20" s="341"/>
    </row>
    <row r="21" spans="1:27" ht="15.75" customHeight="1" x14ac:dyDescent="0.15">
      <c r="A21" s="62"/>
      <c r="B21" s="351" t="s">
        <v>258</v>
      </c>
      <c r="C21" s="314"/>
      <c r="D21" s="315"/>
      <c r="E21" s="316" t="s">
        <v>257</v>
      </c>
      <c r="F21" s="317">
        <v>0.375</v>
      </c>
      <c r="G21" s="318" t="s">
        <v>334</v>
      </c>
      <c r="H21" s="319">
        <v>0.75</v>
      </c>
      <c r="I21" s="320">
        <f t="shared" si="0"/>
        <v>9</v>
      </c>
      <c r="J21" s="321">
        <v>0.5</v>
      </c>
      <c r="K21" s="320">
        <f t="shared" si="1"/>
        <v>9.5</v>
      </c>
      <c r="L21" s="322"/>
      <c r="M21" s="323">
        <f t="shared" si="2"/>
        <v>11</v>
      </c>
      <c r="N21" s="324">
        <f t="shared" si="3"/>
        <v>5</v>
      </c>
      <c r="O21" s="330">
        <f t="shared" si="4"/>
        <v>16</v>
      </c>
      <c r="P21" s="352">
        <v>11</v>
      </c>
      <c r="Q21" s="326">
        <v>5</v>
      </c>
      <c r="R21" s="326">
        <f t="shared" si="10"/>
        <v>16</v>
      </c>
      <c r="S21" s="326">
        <v>11</v>
      </c>
      <c r="T21" s="326">
        <v>5</v>
      </c>
      <c r="U21" s="326">
        <f t="shared" si="5"/>
        <v>16</v>
      </c>
      <c r="V21" s="326">
        <v>11</v>
      </c>
      <c r="W21" s="326">
        <v>5</v>
      </c>
      <c r="X21" s="326">
        <f t="shared" si="8"/>
        <v>16</v>
      </c>
      <c r="Y21" s="326"/>
      <c r="Z21" s="326"/>
      <c r="AA21" s="326"/>
    </row>
    <row r="22" spans="1:27" ht="15.75" customHeight="1" thickBot="1" x14ac:dyDescent="0.2">
      <c r="A22"/>
      <c r="B22" s="207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353">
        <f t="shared" ref="M22:U22" si="18">SUM(M4:M21)</f>
        <v>240.66666666666669</v>
      </c>
      <c r="N22" s="384">
        <f>SUM(N4:N21)</f>
        <v>124.33333333333334</v>
      </c>
      <c r="O22" s="354">
        <f t="shared" si="18"/>
        <v>365</v>
      </c>
      <c r="P22" s="205">
        <f t="shared" si="18"/>
        <v>118</v>
      </c>
      <c r="Q22" s="311">
        <f t="shared" si="18"/>
        <v>64</v>
      </c>
      <c r="R22" s="311">
        <f t="shared" si="18"/>
        <v>182</v>
      </c>
      <c r="S22" s="311">
        <f t="shared" si="18"/>
        <v>240</v>
      </c>
      <c r="T22" s="311">
        <f t="shared" si="18"/>
        <v>125</v>
      </c>
      <c r="U22" s="311">
        <f t="shared" si="18"/>
        <v>365</v>
      </c>
      <c r="V22" s="311">
        <f t="shared" ref="V22:X22" si="19">SUM(V4:V21)</f>
        <v>242</v>
      </c>
      <c r="W22" s="311">
        <f t="shared" si="19"/>
        <v>124</v>
      </c>
      <c r="X22" s="311">
        <f t="shared" si="19"/>
        <v>366</v>
      </c>
      <c r="Y22" s="311">
        <f t="shared" ref="Y22:AA22" si="20">SUM(Y4:Y21)</f>
        <v>123</v>
      </c>
      <c r="Z22" s="311">
        <f t="shared" si="20"/>
        <v>60</v>
      </c>
      <c r="AA22" s="311">
        <f t="shared" si="20"/>
        <v>183</v>
      </c>
    </row>
    <row r="23" spans="1:27" ht="15.75" customHeight="1" x14ac:dyDescent="0.15">
      <c r="A23"/>
      <c r="B23" s="355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x14ac:dyDescent="0.15">
      <c r="A24"/>
      <c r="B24" s="356"/>
      <c r="C24" s="357" t="s">
        <v>369</v>
      </c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x14ac:dyDescent="0.15">
      <c r="A25"/>
      <c r="B25" s="356"/>
      <c r="C25" s="358" t="s">
        <v>370</v>
      </c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x14ac:dyDescent="0.15">
      <c r="A26"/>
      <c r="B26" s="356"/>
      <c r="C26" s="359" t="s">
        <v>257</v>
      </c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x14ac:dyDescent="0.15">
      <c r="A27"/>
      <c r="B27" s="356"/>
      <c r="C27" s="360" t="s">
        <v>371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x14ac:dyDescent="0.15">
      <c r="A28"/>
      <c r="B28" s="356"/>
      <c r="C28" s="361" t="s">
        <v>372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x14ac:dyDescent="0.15">
      <c r="A29"/>
      <c r="B29" s="356"/>
      <c r="C29" s="362" t="s">
        <v>373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x14ac:dyDescent="0.15">
      <c r="A30"/>
      <c r="B30" s="356"/>
      <c r="C30" s="363" t="s">
        <v>271</v>
      </c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x14ac:dyDescent="0.15">
      <c r="A31"/>
      <c r="B31" s="356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x14ac:dyDescent="0.15">
      <c r="A32"/>
      <c r="B32"/>
      <c r="C32" s="62"/>
      <c r="D32" s="393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x14ac:dyDescent="0.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</row>
  </sheetData>
  <phoneticPr fontId="2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88" orientation="landscape" r:id="rId1"/>
  <colBreaks count="1" manualBreakCount="1">
    <brk id="27" max="2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AH243"/>
  <sheetViews>
    <sheetView view="pageBreakPreview" topLeftCell="A4" zoomScale="90" zoomScaleNormal="85" zoomScaleSheetLayoutView="90" workbookViewId="0">
      <selection activeCell="P3" sqref="P3"/>
    </sheetView>
  </sheetViews>
  <sheetFormatPr defaultColWidth="3.75" defaultRowHeight="13.5" x14ac:dyDescent="0.15"/>
  <cols>
    <col min="1" max="1" width="3.75" style="224"/>
    <col min="2" max="2" width="4" style="226" bestFit="1" customWidth="1"/>
    <col min="3" max="4" width="4.125" style="224" bestFit="1" customWidth="1"/>
    <col min="5" max="7" width="4" style="224" bestFit="1" customWidth="1"/>
    <col min="8" max="8" width="4" style="227" bestFit="1" customWidth="1"/>
    <col min="9" max="9" width="3.75" style="224"/>
    <col min="10" max="10" width="4" style="221" bestFit="1" customWidth="1"/>
    <col min="11" max="11" width="4.125" style="224" bestFit="1" customWidth="1"/>
    <col min="12" max="12" width="4" style="224" bestFit="1" customWidth="1"/>
    <col min="13" max="13" width="4.125" style="224" bestFit="1" customWidth="1"/>
    <col min="14" max="15" width="4" style="224" bestFit="1" customWidth="1"/>
    <col min="16" max="16" width="4" style="222" bestFit="1" customWidth="1"/>
    <col min="17" max="17" width="3.75" style="224"/>
    <col min="18" max="18" width="4" style="221" bestFit="1" customWidth="1"/>
    <col min="19" max="20" width="4.25" style="224" bestFit="1" customWidth="1"/>
    <col min="21" max="21" width="4.125" style="224" bestFit="1" customWidth="1"/>
    <col min="22" max="23" width="4" style="224" bestFit="1" customWidth="1"/>
    <col min="24" max="24" width="4" style="222" bestFit="1" customWidth="1"/>
    <col min="25" max="16384" width="3.75" style="224"/>
  </cols>
  <sheetData>
    <row r="1" spans="1:34" ht="17.25" customHeight="1" x14ac:dyDescent="0.15">
      <c r="A1" s="225" t="s">
        <v>424</v>
      </c>
      <c r="C1" s="256"/>
      <c r="D1" s="256"/>
      <c r="E1" s="256"/>
      <c r="F1" s="256"/>
      <c r="G1" s="256"/>
      <c r="I1" s="256"/>
      <c r="K1" s="256"/>
      <c r="L1" s="256"/>
      <c r="M1" s="256"/>
      <c r="N1" s="256"/>
      <c r="O1" s="256"/>
      <c r="Q1" s="256"/>
      <c r="S1" s="256"/>
      <c r="T1" s="256"/>
      <c r="U1" s="256"/>
      <c r="V1" s="256"/>
      <c r="W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</row>
    <row r="2" spans="1:34" ht="13.5" customHeight="1" x14ac:dyDescent="0.15">
      <c r="A2" s="225"/>
      <c r="C2" s="256"/>
      <c r="D2" s="256"/>
      <c r="E2" s="256"/>
      <c r="F2" s="256"/>
      <c r="G2" s="256"/>
      <c r="I2" s="256"/>
      <c r="K2" s="256"/>
      <c r="L2" s="256"/>
      <c r="M2" s="256"/>
      <c r="N2" s="256"/>
      <c r="O2" s="256"/>
      <c r="Q2" s="256"/>
      <c r="S2" s="256"/>
      <c r="T2" s="256"/>
      <c r="U2" s="256"/>
      <c r="V2" s="256"/>
      <c r="W2" s="256"/>
      <c r="Y2" s="256"/>
      <c r="Z2" s="256"/>
      <c r="AA2" s="256"/>
      <c r="AB2" s="256"/>
      <c r="AC2" s="256"/>
      <c r="AD2" s="256"/>
      <c r="AE2" s="256"/>
      <c r="AF2" s="256"/>
      <c r="AG2" s="256"/>
      <c r="AH2" s="256"/>
    </row>
    <row r="3" spans="1:34" ht="13.5" customHeight="1" x14ac:dyDescent="0.15">
      <c r="A3" s="256"/>
      <c r="B3" s="228" t="s">
        <v>377</v>
      </c>
      <c r="C3" s="256"/>
      <c r="D3" s="256"/>
      <c r="E3" s="256"/>
      <c r="F3" s="256"/>
      <c r="G3" s="256"/>
      <c r="I3" s="256"/>
      <c r="K3" s="256"/>
      <c r="L3" s="256"/>
      <c r="M3" s="256"/>
      <c r="N3" s="256"/>
      <c r="O3" s="256"/>
      <c r="Q3" s="256"/>
      <c r="S3" s="256"/>
      <c r="T3" s="256"/>
      <c r="U3" s="256"/>
      <c r="V3" s="256"/>
      <c r="W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</row>
    <row r="4" spans="1:34" ht="13.5" customHeight="1" x14ac:dyDescent="0.15">
      <c r="A4" s="256"/>
      <c r="B4" s="561"/>
      <c r="C4" s="561"/>
      <c r="D4" s="561"/>
      <c r="E4" s="561"/>
      <c r="F4" s="561"/>
      <c r="G4" s="561"/>
      <c r="H4" s="561"/>
      <c r="I4" s="385"/>
      <c r="J4" s="561"/>
      <c r="K4" s="561"/>
      <c r="L4" s="561"/>
      <c r="M4" s="561"/>
      <c r="N4" s="561"/>
      <c r="O4" s="561"/>
      <c r="P4" s="561"/>
      <c r="Q4" s="385"/>
      <c r="R4" s="561"/>
      <c r="S4" s="561"/>
      <c r="T4" s="561"/>
      <c r="U4" s="561"/>
      <c r="V4" s="561"/>
      <c r="W4" s="561"/>
      <c r="X4" s="561"/>
      <c r="Y4" s="256"/>
      <c r="Z4" s="256"/>
      <c r="AA4" s="256"/>
      <c r="AB4" s="256"/>
      <c r="AC4" s="256"/>
      <c r="AD4" s="256"/>
      <c r="AE4" s="256"/>
      <c r="AF4" s="256"/>
      <c r="AG4" s="256"/>
      <c r="AH4" s="256"/>
    </row>
    <row r="5" spans="1:34" ht="13.5" customHeight="1" x14ac:dyDescent="0.15">
      <c r="A5" s="256"/>
      <c r="B5" s="229"/>
      <c r="C5" s="389"/>
      <c r="D5" s="389"/>
      <c r="E5" s="389"/>
      <c r="F5" s="389"/>
      <c r="G5" s="389"/>
      <c r="H5" s="230"/>
      <c r="I5" s="385"/>
      <c r="J5" s="229"/>
      <c r="K5" s="389"/>
      <c r="L5" s="389"/>
      <c r="M5" s="389"/>
      <c r="N5" s="389"/>
      <c r="O5" s="389"/>
      <c r="P5" s="230"/>
      <c r="Q5" s="385"/>
      <c r="R5" s="229"/>
      <c r="S5" s="389"/>
      <c r="T5" s="389"/>
      <c r="U5" s="389"/>
      <c r="V5" s="389"/>
      <c r="W5" s="389"/>
      <c r="X5" s="230"/>
      <c r="Y5" s="256"/>
      <c r="Z5" s="256"/>
      <c r="AA5" s="256"/>
      <c r="AB5" s="256"/>
      <c r="AC5" s="256"/>
      <c r="AD5" s="256"/>
      <c r="AE5" s="256"/>
      <c r="AF5" s="256"/>
      <c r="AG5" s="256"/>
      <c r="AH5" s="256"/>
    </row>
    <row r="6" spans="1:34" ht="13.5" customHeight="1" x14ac:dyDescent="0.15">
      <c r="A6" s="256"/>
      <c r="B6" s="389"/>
      <c r="C6" s="392"/>
      <c r="D6" s="231"/>
      <c r="E6" s="231"/>
      <c r="F6" s="389"/>
      <c r="G6" s="392"/>
      <c r="H6" s="230"/>
      <c r="I6" s="385"/>
      <c r="J6" s="232"/>
      <c r="K6" s="389"/>
      <c r="L6" s="232"/>
      <c r="M6" s="231"/>
      <c r="N6" s="231"/>
      <c r="O6" s="232"/>
      <c r="P6" s="230"/>
      <c r="Q6" s="385"/>
      <c r="R6" s="389"/>
      <c r="S6" s="389"/>
      <c r="T6" s="389"/>
      <c r="U6" s="389"/>
      <c r="V6" s="389"/>
      <c r="W6" s="389"/>
      <c r="X6" s="230"/>
      <c r="Y6" s="256"/>
      <c r="Z6" s="256"/>
      <c r="AA6" s="258"/>
      <c r="AB6" s="258">
        <f t="shared" ref="AB6:AG10" si="0">AA6+1</f>
        <v>1</v>
      </c>
      <c r="AC6" s="258">
        <f t="shared" si="0"/>
        <v>2</v>
      </c>
      <c r="AD6" s="258">
        <f t="shared" si="0"/>
        <v>3</v>
      </c>
      <c r="AE6" s="258">
        <f t="shared" si="0"/>
        <v>4</v>
      </c>
      <c r="AF6" s="258">
        <f t="shared" si="0"/>
        <v>5</v>
      </c>
      <c r="AG6" s="230">
        <f>AF6+1</f>
        <v>6</v>
      </c>
      <c r="AH6" s="256"/>
    </row>
    <row r="7" spans="1:34" ht="13.5" customHeight="1" x14ac:dyDescent="0.15">
      <c r="A7" s="256"/>
      <c r="B7" s="229"/>
      <c r="C7" s="231"/>
      <c r="D7" s="231"/>
      <c r="E7" s="231"/>
      <c r="F7" s="389"/>
      <c r="G7" s="389"/>
      <c r="H7" s="230"/>
      <c r="I7" s="385"/>
      <c r="J7" s="229"/>
      <c r="K7" s="232"/>
      <c r="L7" s="231"/>
      <c r="M7" s="231"/>
      <c r="N7" s="389"/>
      <c r="O7" s="389"/>
      <c r="P7" s="230"/>
      <c r="Q7" s="385"/>
      <c r="R7" s="229"/>
      <c r="S7" s="231"/>
      <c r="T7" s="231"/>
      <c r="U7" s="231"/>
      <c r="V7" s="389"/>
      <c r="W7" s="389"/>
      <c r="X7" s="230"/>
      <c r="Y7" s="256"/>
      <c r="Z7" s="256"/>
      <c r="AA7" s="229">
        <f>AG6+1</f>
        <v>7</v>
      </c>
      <c r="AB7" s="231">
        <f>AA7+1</f>
        <v>8</v>
      </c>
      <c r="AC7" s="231">
        <f t="shared" si="0"/>
        <v>9</v>
      </c>
      <c r="AD7" s="231">
        <f t="shared" si="0"/>
        <v>10</v>
      </c>
      <c r="AE7" s="258">
        <f t="shared" si="0"/>
        <v>11</v>
      </c>
      <c r="AF7" s="258">
        <f t="shared" si="0"/>
        <v>12</v>
      </c>
      <c r="AG7" s="230">
        <f>AF7+1</f>
        <v>13</v>
      </c>
      <c r="AH7" s="256"/>
    </row>
    <row r="8" spans="1:34" ht="13.5" customHeight="1" x14ac:dyDescent="0.15">
      <c r="A8" s="256"/>
      <c r="B8" s="229"/>
      <c r="C8" s="389"/>
      <c r="D8" s="389"/>
      <c r="E8" s="389"/>
      <c r="F8" s="389"/>
      <c r="G8" s="389"/>
      <c r="H8" s="230"/>
      <c r="I8" s="385"/>
      <c r="J8" s="229"/>
      <c r="K8" s="389"/>
      <c r="L8" s="389"/>
      <c r="M8" s="389"/>
      <c r="N8" s="389"/>
      <c r="O8" s="389"/>
      <c r="P8" s="230"/>
      <c r="Q8" s="385"/>
      <c r="R8" s="229"/>
      <c r="S8" s="389"/>
      <c r="T8" s="389"/>
      <c r="U8" s="389"/>
      <c r="V8" s="389"/>
      <c r="W8" s="389"/>
      <c r="X8" s="230"/>
      <c r="Y8" s="256"/>
      <c r="Z8" s="256"/>
      <c r="AA8" s="229">
        <f>AG7+1</f>
        <v>14</v>
      </c>
      <c r="AB8" s="258">
        <f>AA8+1</f>
        <v>15</v>
      </c>
      <c r="AC8" s="258">
        <f t="shared" si="0"/>
        <v>16</v>
      </c>
      <c r="AD8" s="258">
        <f t="shared" si="0"/>
        <v>17</v>
      </c>
      <c r="AE8" s="258">
        <f t="shared" si="0"/>
        <v>18</v>
      </c>
      <c r="AF8" s="258">
        <f t="shared" si="0"/>
        <v>19</v>
      </c>
      <c r="AG8" s="230">
        <f t="shared" si="0"/>
        <v>20</v>
      </c>
      <c r="AH8" s="256"/>
    </row>
    <row r="9" spans="1:34" ht="13.5" customHeight="1" x14ac:dyDescent="0.15">
      <c r="A9" s="256"/>
      <c r="B9" s="229"/>
      <c r="C9" s="389"/>
      <c r="D9" s="389"/>
      <c r="E9" s="389"/>
      <c r="F9" s="389"/>
      <c r="G9" s="389"/>
      <c r="H9" s="230"/>
      <c r="I9" s="385"/>
      <c r="J9" s="229"/>
      <c r="K9" s="389"/>
      <c r="L9" s="389"/>
      <c r="M9" s="389"/>
      <c r="N9" s="389"/>
      <c r="O9" s="389"/>
      <c r="P9" s="230"/>
      <c r="Q9" s="385"/>
      <c r="R9" s="229"/>
      <c r="S9" s="389"/>
      <c r="T9" s="389"/>
      <c r="U9" s="389"/>
      <c r="V9" s="389"/>
      <c r="W9" s="389"/>
      <c r="X9" s="230"/>
      <c r="Y9" s="256"/>
      <c r="Z9" s="256"/>
      <c r="AA9" s="229">
        <f>AG8+1</f>
        <v>21</v>
      </c>
      <c r="AB9" s="258">
        <f>AA9+1</f>
        <v>22</v>
      </c>
      <c r="AC9" s="258">
        <f t="shared" si="0"/>
        <v>23</v>
      </c>
      <c r="AD9" s="258">
        <f t="shared" si="0"/>
        <v>24</v>
      </c>
      <c r="AE9" s="258">
        <f t="shared" si="0"/>
        <v>25</v>
      </c>
      <c r="AF9" s="258">
        <f t="shared" si="0"/>
        <v>26</v>
      </c>
      <c r="AG9" s="230">
        <f t="shared" si="0"/>
        <v>27</v>
      </c>
      <c r="AH9" s="256"/>
    </row>
    <row r="10" spans="1:34" ht="13.5" customHeight="1" x14ac:dyDescent="0.15">
      <c r="A10" s="256"/>
      <c r="B10" s="229"/>
      <c r="C10" s="232"/>
      <c r="D10" s="389"/>
      <c r="E10" s="389"/>
      <c r="F10" s="389"/>
      <c r="G10" s="232"/>
      <c r="H10" s="230"/>
      <c r="I10" s="385"/>
      <c r="J10" s="229"/>
      <c r="K10" s="389"/>
      <c r="L10" s="389"/>
      <c r="M10" s="389"/>
      <c r="N10" s="389"/>
      <c r="O10" s="389"/>
      <c r="P10" s="230"/>
      <c r="Q10" s="385"/>
      <c r="R10" s="229"/>
      <c r="S10" s="389"/>
      <c r="T10" s="389"/>
      <c r="U10" s="389"/>
      <c r="V10" s="389"/>
      <c r="W10" s="389"/>
      <c r="X10" s="230"/>
      <c r="Y10" s="256"/>
      <c r="Z10" s="256"/>
      <c r="AA10" s="229">
        <f>AG9+1</f>
        <v>28</v>
      </c>
      <c r="AB10" s="258">
        <f t="shared" ref="AB10:AG11" si="1">AA10+1</f>
        <v>29</v>
      </c>
      <c r="AC10" s="258">
        <f t="shared" si="0"/>
        <v>30</v>
      </c>
      <c r="AD10" s="258">
        <f t="shared" si="0"/>
        <v>31</v>
      </c>
      <c r="AE10" s="258">
        <f t="shared" si="0"/>
        <v>32</v>
      </c>
      <c r="AF10" s="258">
        <f t="shared" si="0"/>
        <v>33</v>
      </c>
      <c r="AG10" s="230">
        <f t="shared" si="0"/>
        <v>34</v>
      </c>
      <c r="AH10" s="256"/>
    </row>
    <row r="11" spans="1:34" ht="13.5" customHeight="1" x14ac:dyDescent="0.15">
      <c r="A11" s="256"/>
      <c r="B11" s="229"/>
      <c r="C11" s="389"/>
      <c r="D11" s="389"/>
      <c r="E11" s="389"/>
      <c r="F11" s="389"/>
      <c r="G11" s="389"/>
      <c r="H11" s="230"/>
      <c r="I11" s="385"/>
      <c r="J11" s="229"/>
      <c r="K11" s="389"/>
      <c r="L11" s="389"/>
      <c r="M11" s="389"/>
      <c r="N11" s="389"/>
      <c r="O11" s="389"/>
      <c r="P11" s="230"/>
      <c r="Q11" s="385"/>
      <c r="R11" s="232"/>
      <c r="S11" s="389"/>
      <c r="T11" s="389"/>
      <c r="U11" s="389"/>
      <c r="V11" s="389"/>
      <c r="W11" s="389"/>
      <c r="X11" s="230"/>
      <c r="Y11" s="256"/>
      <c r="Z11" s="256"/>
      <c r="AA11" s="229">
        <f>AG10+1</f>
        <v>35</v>
      </c>
      <c r="AB11" s="258">
        <f t="shared" si="1"/>
        <v>36</v>
      </c>
      <c r="AC11" s="258">
        <f t="shared" si="1"/>
        <v>37</v>
      </c>
      <c r="AD11" s="258">
        <f t="shared" si="1"/>
        <v>38</v>
      </c>
      <c r="AE11" s="258">
        <f t="shared" si="1"/>
        <v>39</v>
      </c>
      <c r="AF11" s="258">
        <f t="shared" si="1"/>
        <v>40</v>
      </c>
      <c r="AG11" s="230">
        <f t="shared" si="1"/>
        <v>41</v>
      </c>
      <c r="AH11" s="256"/>
    </row>
    <row r="12" spans="1:34" ht="13.5" customHeight="1" x14ac:dyDescent="0.15">
      <c r="A12" s="256"/>
      <c r="B12" s="555"/>
      <c r="C12" s="556"/>
      <c r="D12" s="557"/>
      <c r="E12" s="557"/>
      <c r="F12" s="390"/>
      <c r="G12" s="390"/>
      <c r="H12" s="233"/>
      <c r="I12" s="385"/>
      <c r="J12" s="555"/>
      <c r="K12" s="556"/>
      <c r="L12" s="557"/>
      <c r="M12" s="557"/>
      <c r="N12" s="390"/>
      <c r="O12" s="390"/>
      <c r="P12" s="233"/>
      <c r="Q12" s="385"/>
      <c r="R12" s="555"/>
      <c r="S12" s="556"/>
      <c r="T12" s="557"/>
      <c r="U12" s="557"/>
      <c r="V12" s="390"/>
      <c r="W12" s="390"/>
      <c r="X12" s="233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</row>
    <row r="13" spans="1:34" s="223" customFormat="1" ht="13.5" customHeight="1" x14ac:dyDescent="0.15">
      <c r="B13" s="563"/>
      <c r="C13" s="559"/>
      <c r="D13" s="559"/>
      <c r="E13" s="559"/>
      <c r="F13" s="391"/>
      <c r="G13" s="391"/>
      <c r="H13" s="234"/>
      <c r="J13" s="558"/>
      <c r="K13" s="559"/>
      <c r="L13" s="559"/>
      <c r="M13" s="559"/>
      <c r="N13" s="391"/>
      <c r="O13" s="391"/>
      <c r="P13" s="234"/>
      <c r="R13" s="558"/>
      <c r="S13" s="559"/>
      <c r="T13" s="559"/>
      <c r="U13" s="559"/>
      <c r="V13" s="391"/>
      <c r="W13" s="391"/>
      <c r="X13" s="234"/>
    </row>
    <row r="14" spans="1:34" ht="13.5" customHeight="1" x14ac:dyDescent="0.15">
      <c r="A14" s="256"/>
      <c r="B14" s="217"/>
      <c r="C14" s="387"/>
      <c r="D14" s="387"/>
      <c r="E14" s="387"/>
      <c r="F14" s="387"/>
      <c r="G14" s="387"/>
      <c r="H14" s="218"/>
      <c r="I14" s="385"/>
      <c r="J14" s="217"/>
      <c r="K14" s="387"/>
      <c r="L14" s="387"/>
      <c r="M14" s="387"/>
      <c r="N14" s="387"/>
      <c r="O14" s="387"/>
      <c r="P14" s="218"/>
      <c r="Q14" s="385"/>
      <c r="R14" s="217"/>
      <c r="S14" s="387"/>
      <c r="T14" s="387"/>
      <c r="U14" s="387"/>
      <c r="V14" s="387"/>
      <c r="W14" s="387"/>
      <c r="X14" s="218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</row>
    <row r="15" spans="1:34" ht="13.5" customHeight="1" x14ac:dyDescent="0.15">
      <c r="A15" s="256"/>
      <c r="B15" s="219"/>
      <c r="C15" s="386"/>
      <c r="D15" s="386"/>
      <c r="E15" s="386"/>
      <c r="F15" s="386"/>
      <c r="G15" s="386"/>
      <c r="H15" s="220"/>
      <c r="I15" s="385"/>
      <c r="K15" s="385"/>
      <c r="L15" s="385"/>
      <c r="M15" s="385"/>
      <c r="N15" s="385"/>
      <c r="O15" s="385"/>
      <c r="Q15" s="385"/>
      <c r="S15" s="385"/>
      <c r="T15" s="385"/>
      <c r="U15" s="385"/>
      <c r="V15" s="385"/>
      <c r="W15" s="385"/>
      <c r="Y15" s="256"/>
      <c r="Z15" s="256"/>
      <c r="AA15" s="256"/>
      <c r="AB15" s="256"/>
      <c r="AC15" s="256"/>
      <c r="AD15" s="256"/>
      <c r="AE15" s="256"/>
      <c r="AF15" s="256"/>
      <c r="AG15" s="256"/>
      <c r="AH15" s="256"/>
    </row>
    <row r="16" spans="1:34" ht="13.5" customHeight="1" x14ac:dyDescent="0.15">
      <c r="A16" s="256"/>
      <c r="B16" s="561"/>
      <c r="C16" s="561"/>
      <c r="D16" s="561"/>
      <c r="E16" s="561"/>
      <c r="F16" s="561"/>
      <c r="G16" s="561"/>
      <c r="H16" s="561"/>
      <c r="I16" s="385"/>
      <c r="J16" s="561"/>
      <c r="K16" s="561"/>
      <c r="L16" s="561"/>
      <c r="M16" s="561"/>
      <c r="N16" s="561"/>
      <c r="O16" s="561"/>
      <c r="P16" s="561"/>
      <c r="Q16" s="385"/>
      <c r="R16" s="561"/>
      <c r="S16" s="561"/>
      <c r="T16" s="561"/>
      <c r="U16" s="561"/>
      <c r="V16" s="561"/>
      <c r="W16" s="561"/>
      <c r="X16" s="561"/>
      <c r="Y16" s="256"/>
      <c r="Z16" s="256"/>
      <c r="AA16" s="256"/>
      <c r="AB16" s="256"/>
      <c r="AC16" s="256"/>
      <c r="AD16" s="256"/>
      <c r="AE16" s="256"/>
      <c r="AF16" s="256"/>
      <c r="AG16" s="256"/>
      <c r="AH16" s="256"/>
    </row>
    <row r="17" spans="1:34" ht="13.5" customHeight="1" x14ac:dyDescent="0.15">
      <c r="A17" s="256"/>
      <c r="B17" s="229"/>
      <c r="C17" s="389"/>
      <c r="D17" s="389"/>
      <c r="E17" s="389"/>
      <c r="F17" s="389"/>
      <c r="G17" s="389"/>
      <c r="H17" s="230"/>
      <c r="I17" s="385"/>
      <c r="J17" s="229"/>
      <c r="K17" s="389"/>
      <c r="L17" s="389"/>
      <c r="M17" s="389"/>
      <c r="N17" s="389"/>
      <c r="O17" s="389"/>
      <c r="P17" s="230"/>
      <c r="Q17" s="385"/>
      <c r="R17" s="229"/>
      <c r="S17" s="389"/>
      <c r="T17" s="389"/>
      <c r="U17" s="389"/>
      <c r="V17" s="389"/>
      <c r="W17" s="389"/>
      <c r="X17" s="230"/>
      <c r="Y17" s="256"/>
      <c r="Z17" s="256"/>
      <c r="AA17" s="256"/>
      <c r="AB17" s="256"/>
      <c r="AC17" s="256"/>
      <c r="AD17" s="256"/>
      <c r="AE17" s="256"/>
      <c r="AF17" s="256"/>
      <c r="AG17" s="256"/>
      <c r="AH17" s="256"/>
    </row>
    <row r="18" spans="1:34" ht="13.5" customHeight="1" x14ac:dyDescent="0.15">
      <c r="A18" s="256"/>
      <c r="B18" s="389"/>
      <c r="C18" s="389"/>
      <c r="D18" s="389"/>
      <c r="E18" s="389"/>
      <c r="F18" s="389"/>
      <c r="G18" s="389"/>
      <c r="H18" s="230"/>
      <c r="I18" s="385"/>
      <c r="J18" s="389"/>
      <c r="K18" s="389"/>
      <c r="L18" s="389"/>
      <c r="M18" s="389"/>
      <c r="N18" s="389"/>
      <c r="O18" s="389"/>
      <c r="P18" s="230"/>
      <c r="Q18" s="385"/>
      <c r="R18" s="232"/>
      <c r="S18" s="389"/>
      <c r="T18" s="389"/>
      <c r="U18" s="389"/>
      <c r="V18" s="389"/>
      <c r="W18" s="389"/>
      <c r="X18" s="230"/>
      <c r="Y18" s="256"/>
      <c r="Z18" s="256"/>
      <c r="AA18" s="256"/>
      <c r="AB18" s="256"/>
      <c r="AC18" s="256"/>
      <c r="AD18" s="256"/>
      <c r="AE18" s="256"/>
      <c r="AF18" s="256"/>
      <c r="AG18" s="256"/>
      <c r="AH18" s="256"/>
    </row>
    <row r="19" spans="1:34" ht="13.5" customHeight="1" x14ac:dyDescent="0.15">
      <c r="A19" s="256"/>
      <c r="B19" s="229"/>
      <c r="C19" s="231"/>
      <c r="D19" s="231"/>
      <c r="E19" s="231"/>
      <c r="F19" s="389"/>
      <c r="G19" s="389"/>
      <c r="H19" s="230"/>
      <c r="I19" s="385"/>
      <c r="J19" s="229"/>
      <c r="K19" s="231"/>
      <c r="L19" s="231"/>
      <c r="M19" s="231"/>
      <c r="N19" s="231"/>
      <c r="O19" s="389"/>
      <c r="P19" s="230"/>
      <c r="Q19" s="385"/>
      <c r="R19" s="229"/>
      <c r="S19" s="231"/>
      <c r="T19" s="231"/>
      <c r="U19" s="231"/>
      <c r="V19" s="389"/>
      <c r="W19" s="389"/>
      <c r="X19" s="230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</row>
    <row r="20" spans="1:34" ht="13.5" customHeight="1" x14ac:dyDescent="0.15">
      <c r="A20" s="256"/>
      <c r="B20" s="229"/>
      <c r="C20" s="232"/>
      <c r="D20" s="389"/>
      <c r="E20" s="389"/>
      <c r="F20" s="389"/>
      <c r="G20" s="389"/>
      <c r="H20" s="230"/>
      <c r="I20" s="385"/>
      <c r="J20" s="229"/>
      <c r="K20" s="232"/>
      <c r="L20" s="389"/>
      <c r="M20" s="389"/>
      <c r="N20" s="389"/>
      <c r="O20" s="389"/>
      <c r="P20" s="230"/>
      <c r="Q20" s="385"/>
      <c r="R20" s="229"/>
      <c r="S20" s="232"/>
      <c r="T20" s="389"/>
      <c r="U20" s="389"/>
      <c r="V20" s="389"/>
      <c r="W20" s="389"/>
      <c r="X20" s="230"/>
      <c r="Y20" s="256"/>
      <c r="Z20" s="256"/>
      <c r="AA20" s="256"/>
      <c r="AB20" s="256"/>
      <c r="AC20" s="256"/>
      <c r="AD20" s="256"/>
      <c r="AE20" s="256"/>
      <c r="AF20" s="256"/>
      <c r="AG20" s="256"/>
      <c r="AH20" s="256"/>
    </row>
    <row r="21" spans="1:34" ht="13.5" customHeight="1" x14ac:dyDescent="0.15">
      <c r="A21" s="256"/>
      <c r="B21" s="229"/>
      <c r="C21" s="231"/>
      <c r="D21" s="389"/>
      <c r="E21" s="389"/>
      <c r="F21" s="389"/>
      <c r="G21" s="389"/>
      <c r="H21" s="230"/>
      <c r="I21" s="385"/>
      <c r="J21" s="229"/>
      <c r="K21" s="389"/>
      <c r="L21" s="389"/>
      <c r="M21" s="389"/>
      <c r="N21" s="389"/>
      <c r="O21" s="389"/>
      <c r="P21" s="230"/>
      <c r="Q21" s="385"/>
      <c r="R21" s="229"/>
      <c r="S21" s="232"/>
      <c r="T21" s="389"/>
      <c r="U21" s="389"/>
      <c r="V21" s="389"/>
      <c r="W21" s="231"/>
      <c r="X21" s="230"/>
      <c r="Y21" s="256"/>
      <c r="Z21" s="256"/>
      <c r="AA21" s="256"/>
      <c r="AB21" s="256"/>
      <c r="AC21" s="256"/>
      <c r="AD21" s="256"/>
      <c r="AE21" s="256"/>
      <c r="AF21" s="256"/>
      <c r="AG21" s="256"/>
      <c r="AH21" s="256"/>
    </row>
    <row r="22" spans="1:34" ht="13.5" customHeight="1" x14ac:dyDescent="0.15">
      <c r="A22" s="256"/>
      <c r="B22" s="229"/>
      <c r="C22" s="389"/>
      <c r="D22" s="389"/>
      <c r="E22" s="389"/>
      <c r="F22" s="389"/>
      <c r="G22" s="389"/>
      <c r="H22" s="230"/>
      <c r="I22" s="385"/>
      <c r="J22" s="229"/>
      <c r="K22" s="389"/>
      <c r="L22" s="389"/>
      <c r="M22" s="389"/>
      <c r="N22" s="389"/>
      <c r="O22" s="389"/>
      <c r="P22" s="230"/>
      <c r="Q22" s="385"/>
      <c r="R22" s="229"/>
      <c r="S22" s="389"/>
      <c r="T22" s="389"/>
      <c r="U22" s="389"/>
      <c r="V22" s="389"/>
      <c r="W22" s="389"/>
      <c r="X22" s="230"/>
      <c r="Y22" s="256"/>
      <c r="Z22" s="256"/>
      <c r="AA22" s="256"/>
      <c r="AB22" s="256"/>
      <c r="AC22" s="256"/>
      <c r="AD22" s="256"/>
      <c r="AE22" s="256"/>
      <c r="AF22" s="256"/>
      <c r="AG22" s="256"/>
      <c r="AH22" s="256"/>
    </row>
    <row r="23" spans="1:34" ht="13.5" customHeight="1" x14ac:dyDescent="0.15">
      <c r="A23" s="256"/>
      <c r="B23" s="229"/>
      <c r="C23" s="389"/>
      <c r="D23" s="389"/>
      <c r="E23" s="389"/>
      <c r="F23" s="389"/>
      <c r="G23" s="389"/>
      <c r="H23" s="230"/>
      <c r="I23" s="385"/>
      <c r="J23" s="229"/>
      <c r="K23" s="389"/>
      <c r="L23" s="389"/>
      <c r="M23" s="389"/>
      <c r="N23" s="389"/>
      <c r="O23" s="389"/>
      <c r="P23" s="230"/>
      <c r="Q23" s="385"/>
      <c r="R23" s="229"/>
      <c r="S23" s="389"/>
      <c r="T23" s="389"/>
      <c r="U23" s="389"/>
      <c r="V23" s="389"/>
      <c r="W23" s="389"/>
      <c r="X23" s="230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</row>
    <row r="24" spans="1:34" ht="13.5" customHeight="1" x14ac:dyDescent="0.15">
      <c r="A24" s="256"/>
      <c r="B24" s="555"/>
      <c r="C24" s="556"/>
      <c r="D24" s="557"/>
      <c r="E24" s="557"/>
      <c r="F24" s="390"/>
      <c r="G24" s="390"/>
      <c r="H24" s="233"/>
      <c r="I24" s="385"/>
      <c r="J24" s="555"/>
      <c r="K24" s="562"/>
      <c r="L24" s="557"/>
      <c r="M24" s="557"/>
      <c r="N24" s="390"/>
      <c r="O24" s="390"/>
      <c r="P24" s="233"/>
      <c r="Q24" s="385"/>
      <c r="R24" s="555"/>
      <c r="S24" s="556"/>
      <c r="T24" s="557"/>
      <c r="U24" s="557"/>
      <c r="V24" s="390"/>
      <c r="W24" s="390"/>
      <c r="X24" s="233"/>
      <c r="Y24" s="256"/>
      <c r="Z24" s="256"/>
      <c r="AA24" s="256"/>
      <c r="AB24" s="256"/>
      <c r="AC24" s="256"/>
      <c r="AD24" s="256"/>
      <c r="AE24" s="256"/>
      <c r="AF24" s="256"/>
      <c r="AG24" s="256"/>
      <c r="AH24" s="256"/>
    </row>
    <row r="25" spans="1:34" ht="13.5" customHeight="1" x14ac:dyDescent="0.15">
      <c r="A25" s="256"/>
      <c r="B25" s="558"/>
      <c r="C25" s="559"/>
      <c r="D25" s="552"/>
      <c r="E25" s="552"/>
      <c r="F25" s="388"/>
      <c r="G25" s="388"/>
      <c r="H25" s="235"/>
      <c r="I25" s="385"/>
      <c r="J25" s="558"/>
      <c r="K25" s="559"/>
      <c r="L25" s="552"/>
      <c r="M25" s="552"/>
      <c r="N25" s="388"/>
      <c r="O25" s="388"/>
      <c r="P25" s="235"/>
      <c r="Q25" s="385"/>
      <c r="R25" s="558"/>
      <c r="S25" s="559"/>
      <c r="T25" s="552"/>
      <c r="U25" s="552"/>
      <c r="V25" s="388"/>
      <c r="W25" s="388"/>
      <c r="X25" s="235"/>
      <c r="Y25" s="256"/>
      <c r="Z25" s="256"/>
      <c r="AA25" s="256"/>
      <c r="AB25" s="256"/>
      <c r="AC25" s="256"/>
      <c r="AD25" s="256"/>
      <c r="AE25" s="256"/>
      <c r="AF25" s="256"/>
      <c r="AG25" s="256"/>
      <c r="AH25" s="256"/>
    </row>
    <row r="26" spans="1:34" ht="13.5" customHeight="1" x14ac:dyDescent="0.15">
      <c r="A26" s="256"/>
      <c r="C26" s="256"/>
      <c r="D26" s="256"/>
      <c r="E26" s="256"/>
      <c r="F26" s="256"/>
      <c r="G26" s="256"/>
      <c r="I26" s="256"/>
      <c r="K26" s="256"/>
      <c r="L26" s="256"/>
      <c r="M26" s="256"/>
      <c r="N26" s="256"/>
      <c r="O26" s="256"/>
      <c r="Q26" s="256"/>
      <c r="S26" s="256"/>
      <c r="T26" s="256"/>
      <c r="U26" s="256"/>
      <c r="V26" s="256"/>
      <c r="W26" s="256"/>
      <c r="Y26" s="256"/>
      <c r="Z26" s="256"/>
      <c r="AA26" s="256"/>
      <c r="AB26" s="256"/>
      <c r="AC26" s="256"/>
      <c r="AD26" s="256"/>
      <c r="AE26" s="256"/>
      <c r="AF26" s="256"/>
      <c r="AG26" s="256"/>
      <c r="AH26" s="256"/>
    </row>
    <row r="27" spans="1:34" ht="13.5" customHeight="1" x14ac:dyDescent="0.15">
      <c r="A27" s="256"/>
      <c r="C27" s="256"/>
      <c r="D27" s="256"/>
      <c r="E27" s="256"/>
      <c r="F27" s="256"/>
      <c r="G27" s="256"/>
      <c r="I27" s="256"/>
      <c r="K27" s="256"/>
      <c r="L27" s="256"/>
      <c r="M27" s="256"/>
      <c r="N27" s="256"/>
      <c r="O27" s="256"/>
      <c r="Q27" s="256"/>
      <c r="S27" s="256"/>
      <c r="T27" s="256"/>
      <c r="U27" s="256"/>
      <c r="V27" s="256"/>
      <c r="W27" s="256"/>
      <c r="Y27" s="256"/>
      <c r="Z27" s="256"/>
      <c r="AA27" s="256"/>
      <c r="AB27" s="256"/>
      <c r="AC27" s="256"/>
      <c r="AD27" s="256"/>
      <c r="AE27" s="256"/>
      <c r="AF27" s="256"/>
      <c r="AG27" s="256"/>
      <c r="AH27" s="256"/>
    </row>
    <row r="28" spans="1:34" ht="13.5" customHeight="1" x14ac:dyDescent="0.15">
      <c r="A28" s="256"/>
      <c r="B28" s="561" t="s">
        <v>238</v>
      </c>
      <c r="C28" s="561"/>
      <c r="D28" s="561"/>
      <c r="E28" s="561"/>
      <c r="F28" s="561"/>
      <c r="G28" s="561"/>
      <c r="H28" s="561"/>
      <c r="I28" s="385"/>
      <c r="J28" s="561" t="s">
        <v>237</v>
      </c>
      <c r="K28" s="561"/>
      <c r="L28" s="561"/>
      <c r="M28" s="561"/>
      <c r="N28" s="561"/>
      <c r="O28" s="561"/>
      <c r="P28" s="561"/>
      <c r="Q28" s="385"/>
      <c r="R28" s="561" t="s">
        <v>236</v>
      </c>
      <c r="S28" s="561"/>
      <c r="T28" s="561"/>
      <c r="U28" s="561"/>
      <c r="V28" s="561"/>
      <c r="W28" s="561"/>
      <c r="X28" s="561"/>
      <c r="Y28" s="256"/>
      <c r="Z28" s="256"/>
      <c r="AA28" s="256"/>
      <c r="AB28" s="256"/>
      <c r="AC28" s="256"/>
      <c r="AD28" s="256"/>
      <c r="AE28" s="256"/>
      <c r="AF28" s="256"/>
      <c r="AG28" s="256"/>
      <c r="AH28" s="256"/>
    </row>
    <row r="29" spans="1:34" ht="13.5" customHeight="1" x14ac:dyDescent="0.15">
      <c r="A29" s="256"/>
      <c r="B29" s="229" t="s">
        <v>7</v>
      </c>
      <c r="C29" s="389" t="s">
        <v>232</v>
      </c>
      <c r="D29" s="389" t="s">
        <v>231</v>
      </c>
      <c r="E29" s="389" t="s">
        <v>230</v>
      </c>
      <c r="F29" s="389" t="s">
        <v>229</v>
      </c>
      <c r="G29" s="389" t="s">
        <v>228</v>
      </c>
      <c r="H29" s="230" t="s">
        <v>227</v>
      </c>
      <c r="I29" s="385"/>
      <c r="J29" s="229" t="s">
        <v>7</v>
      </c>
      <c r="K29" s="389" t="s">
        <v>232</v>
      </c>
      <c r="L29" s="389" t="s">
        <v>231</v>
      </c>
      <c r="M29" s="389" t="s">
        <v>230</v>
      </c>
      <c r="N29" s="389" t="s">
        <v>229</v>
      </c>
      <c r="O29" s="389" t="s">
        <v>228</v>
      </c>
      <c r="P29" s="230" t="s">
        <v>227</v>
      </c>
      <c r="Q29" s="385"/>
      <c r="R29" s="229" t="s">
        <v>7</v>
      </c>
      <c r="S29" s="389" t="s">
        <v>232</v>
      </c>
      <c r="T29" s="389" t="s">
        <v>231</v>
      </c>
      <c r="U29" s="389" t="s">
        <v>230</v>
      </c>
      <c r="V29" s="389" t="s">
        <v>229</v>
      </c>
      <c r="W29" s="389" t="s">
        <v>228</v>
      </c>
      <c r="X29" s="230" t="s">
        <v>227</v>
      </c>
      <c r="Y29" s="256"/>
      <c r="Z29" s="256"/>
      <c r="AA29" s="256"/>
      <c r="AB29" s="256"/>
      <c r="AC29" s="256"/>
      <c r="AD29" s="256"/>
      <c r="AE29" s="256"/>
      <c r="AF29" s="256"/>
      <c r="AG29" s="256"/>
      <c r="AH29" s="256"/>
    </row>
    <row r="30" spans="1:34" ht="13.5" customHeight="1" x14ac:dyDescent="0.15">
      <c r="A30" s="256"/>
      <c r="B30" s="389"/>
      <c r="C30" s="389"/>
      <c r="D30" s="392"/>
      <c r="E30" s="394">
        <f t="shared" ref="E30" si="2">D30+1</f>
        <v>1</v>
      </c>
      <c r="F30" s="264">
        <f t="shared" ref="F30" si="3">E30+1</f>
        <v>2</v>
      </c>
      <c r="G30" s="264">
        <f t="shared" ref="G30" si="4">F30+1</f>
        <v>3</v>
      </c>
      <c r="H30" s="265">
        <f>G30+1</f>
        <v>4</v>
      </c>
      <c r="I30" s="385"/>
      <c r="J30" s="389"/>
      <c r="K30" s="389"/>
      <c r="L30" s="389"/>
      <c r="M30" s="389"/>
      <c r="N30" s="232"/>
      <c r="O30" s="389"/>
      <c r="P30" s="276">
        <f>O30+1</f>
        <v>1</v>
      </c>
      <c r="Q30" s="385"/>
      <c r="R30" s="232"/>
      <c r="S30" s="266">
        <f t="shared" ref="S30" si="5">R30+1</f>
        <v>1</v>
      </c>
      <c r="T30" s="266">
        <f t="shared" ref="T30" si="6">S30+1</f>
        <v>2</v>
      </c>
      <c r="U30" s="266">
        <f t="shared" ref="U30" si="7">T30+1</f>
        <v>3</v>
      </c>
      <c r="V30" s="266">
        <f t="shared" ref="V30:X33" si="8">U30+1</f>
        <v>4</v>
      </c>
      <c r="W30" s="266">
        <f t="shared" si="8"/>
        <v>5</v>
      </c>
      <c r="X30" s="267">
        <f>W30+1</f>
        <v>6</v>
      </c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</row>
    <row r="31" spans="1:34" ht="13.5" customHeight="1" x14ac:dyDescent="0.15">
      <c r="A31" s="256"/>
      <c r="B31" s="271">
        <f>H30+1</f>
        <v>5</v>
      </c>
      <c r="C31" s="272">
        <f>B31+1</f>
        <v>6</v>
      </c>
      <c r="D31" s="272">
        <f t="shared" ref="D31:H34" si="9">C31+1</f>
        <v>7</v>
      </c>
      <c r="E31" s="272">
        <f t="shared" si="9"/>
        <v>8</v>
      </c>
      <c r="F31" s="264">
        <f t="shared" si="9"/>
        <v>9</v>
      </c>
      <c r="G31" s="264">
        <f t="shared" si="9"/>
        <v>10</v>
      </c>
      <c r="H31" s="265">
        <f>G31+1</f>
        <v>11</v>
      </c>
      <c r="I31" s="385"/>
      <c r="J31" s="277">
        <f>P30+1</f>
        <v>2</v>
      </c>
      <c r="K31" s="278">
        <f>J31+1</f>
        <v>3</v>
      </c>
      <c r="L31" s="285">
        <f t="shared" ref="L31:P34" si="10">K31+1</f>
        <v>4</v>
      </c>
      <c r="M31" s="285">
        <f t="shared" si="10"/>
        <v>5</v>
      </c>
      <c r="N31" s="275">
        <f t="shared" si="10"/>
        <v>6</v>
      </c>
      <c r="O31" s="275">
        <f t="shared" si="10"/>
        <v>7</v>
      </c>
      <c r="P31" s="276">
        <f>O31+1</f>
        <v>8</v>
      </c>
      <c r="Q31" s="385"/>
      <c r="R31" s="273">
        <f>X30+1</f>
        <v>7</v>
      </c>
      <c r="S31" s="274">
        <f>R31+1</f>
        <v>8</v>
      </c>
      <c r="T31" s="274">
        <f t="shared" ref="T31:U34" si="11">S31+1</f>
        <v>9</v>
      </c>
      <c r="U31" s="274">
        <f t="shared" si="11"/>
        <v>10</v>
      </c>
      <c r="V31" s="266">
        <f t="shared" si="8"/>
        <v>11</v>
      </c>
      <c r="W31" s="266">
        <f t="shared" si="8"/>
        <v>12</v>
      </c>
      <c r="X31" s="267">
        <f>W31+1</f>
        <v>13</v>
      </c>
      <c r="Y31" s="256"/>
      <c r="Z31" s="256"/>
      <c r="AA31" s="256"/>
      <c r="AB31" s="256"/>
      <c r="AC31" s="256"/>
      <c r="AD31" s="256"/>
      <c r="AE31" s="256"/>
      <c r="AF31" s="256"/>
      <c r="AG31" s="256"/>
      <c r="AH31" s="256"/>
    </row>
    <row r="32" spans="1:34" ht="13.5" customHeight="1" x14ac:dyDescent="0.15">
      <c r="A32" s="256"/>
      <c r="B32" s="271">
        <f>H31+1</f>
        <v>12</v>
      </c>
      <c r="C32" s="263">
        <f>B32+1</f>
        <v>13</v>
      </c>
      <c r="D32" s="264">
        <f t="shared" si="9"/>
        <v>14</v>
      </c>
      <c r="E32" s="264">
        <f t="shared" si="9"/>
        <v>15</v>
      </c>
      <c r="F32" s="264">
        <f t="shared" si="9"/>
        <v>16</v>
      </c>
      <c r="G32" s="264">
        <f t="shared" si="9"/>
        <v>17</v>
      </c>
      <c r="H32" s="265">
        <f t="shared" si="9"/>
        <v>18</v>
      </c>
      <c r="I32" s="385"/>
      <c r="J32" s="277">
        <f>P31+1</f>
        <v>9</v>
      </c>
      <c r="K32" s="275">
        <f>J32+1</f>
        <v>10</v>
      </c>
      <c r="L32" s="275">
        <f t="shared" si="10"/>
        <v>11</v>
      </c>
      <c r="M32" s="275">
        <f t="shared" si="10"/>
        <v>12</v>
      </c>
      <c r="N32" s="275">
        <f t="shared" si="10"/>
        <v>13</v>
      </c>
      <c r="O32" s="275">
        <f t="shared" si="10"/>
        <v>14</v>
      </c>
      <c r="P32" s="276">
        <f t="shared" si="10"/>
        <v>15</v>
      </c>
      <c r="Q32" s="385"/>
      <c r="R32" s="273">
        <f>X31+1</f>
        <v>14</v>
      </c>
      <c r="S32" s="266">
        <f>R32+1</f>
        <v>15</v>
      </c>
      <c r="T32" s="266">
        <f t="shared" si="11"/>
        <v>16</v>
      </c>
      <c r="U32" s="266">
        <f t="shared" si="11"/>
        <v>17</v>
      </c>
      <c r="V32" s="266">
        <f t="shared" si="8"/>
        <v>18</v>
      </c>
      <c r="W32" s="266">
        <f t="shared" si="8"/>
        <v>19</v>
      </c>
      <c r="X32" s="267">
        <f t="shared" si="8"/>
        <v>20</v>
      </c>
      <c r="Y32" s="256"/>
      <c r="Z32" s="256"/>
      <c r="AA32" s="256"/>
      <c r="AB32" s="256"/>
      <c r="AC32" s="256"/>
      <c r="AD32" s="256"/>
      <c r="AE32" s="256"/>
      <c r="AF32" s="256"/>
      <c r="AG32" s="256"/>
      <c r="AH32" s="256"/>
    </row>
    <row r="33" spans="1:34" ht="13.5" customHeight="1" x14ac:dyDescent="0.15">
      <c r="A33" s="256"/>
      <c r="B33" s="271">
        <f>H32+1</f>
        <v>19</v>
      </c>
      <c r="C33" s="264">
        <f>B33+1</f>
        <v>20</v>
      </c>
      <c r="D33" s="264">
        <f t="shared" si="9"/>
        <v>21</v>
      </c>
      <c r="E33" s="264">
        <f t="shared" si="9"/>
        <v>22</v>
      </c>
      <c r="F33" s="264">
        <f t="shared" si="9"/>
        <v>23</v>
      </c>
      <c r="G33" s="264">
        <f t="shared" si="9"/>
        <v>24</v>
      </c>
      <c r="H33" s="265">
        <f t="shared" si="9"/>
        <v>25</v>
      </c>
      <c r="I33" s="385"/>
      <c r="J33" s="268">
        <f>P32+1</f>
        <v>16</v>
      </c>
      <c r="K33" s="270">
        <f>J33+1</f>
        <v>17</v>
      </c>
      <c r="L33" s="270">
        <f t="shared" si="10"/>
        <v>18</v>
      </c>
      <c r="M33" s="269">
        <f t="shared" si="10"/>
        <v>19</v>
      </c>
      <c r="N33" s="270">
        <f t="shared" si="10"/>
        <v>20</v>
      </c>
      <c r="O33" s="270">
        <f t="shared" si="10"/>
        <v>21</v>
      </c>
      <c r="P33" s="262">
        <f t="shared" si="10"/>
        <v>22</v>
      </c>
      <c r="Q33" s="385"/>
      <c r="R33" s="273">
        <f>X32+1</f>
        <v>21</v>
      </c>
      <c r="S33" s="266">
        <f>R33+1</f>
        <v>22</v>
      </c>
      <c r="T33" s="266">
        <f t="shared" si="11"/>
        <v>23</v>
      </c>
      <c r="U33" s="266">
        <f t="shared" si="11"/>
        <v>24</v>
      </c>
      <c r="V33" s="266">
        <f t="shared" si="8"/>
        <v>25</v>
      </c>
      <c r="W33" s="266">
        <f t="shared" si="8"/>
        <v>26</v>
      </c>
      <c r="X33" s="267">
        <f t="shared" si="8"/>
        <v>27</v>
      </c>
      <c r="Y33" s="256"/>
      <c r="Z33" s="256"/>
      <c r="AA33" s="256"/>
      <c r="AB33" s="256"/>
      <c r="AC33" s="256"/>
      <c r="AD33" s="256"/>
      <c r="AE33" s="256"/>
      <c r="AF33" s="256"/>
      <c r="AG33" s="256"/>
      <c r="AH33" s="256"/>
    </row>
    <row r="34" spans="1:34" ht="13.5" customHeight="1" x14ac:dyDescent="0.15">
      <c r="A34" s="256"/>
      <c r="B34" s="271">
        <f>H33+1</f>
        <v>26</v>
      </c>
      <c r="C34" s="264">
        <f t="shared" ref="C34" si="12">B34+1</f>
        <v>27</v>
      </c>
      <c r="D34" s="264">
        <f t="shared" si="9"/>
        <v>28</v>
      </c>
      <c r="E34" s="264">
        <f t="shared" si="9"/>
        <v>29</v>
      </c>
      <c r="F34" s="264">
        <f t="shared" si="9"/>
        <v>30</v>
      </c>
      <c r="G34" s="264">
        <f t="shared" si="9"/>
        <v>31</v>
      </c>
      <c r="H34" s="230"/>
      <c r="I34" s="385"/>
      <c r="J34" s="268">
        <f>P33+1</f>
        <v>23</v>
      </c>
      <c r="K34" s="286">
        <f>J34+1</f>
        <v>24</v>
      </c>
      <c r="L34" s="270">
        <f t="shared" si="10"/>
        <v>25</v>
      </c>
      <c r="M34" s="270">
        <f t="shared" si="10"/>
        <v>26</v>
      </c>
      <c r="N34" s="270">
        <f t="shared" ref="N34" si="13">M34+1</f>
        <v>27</v>
      </c>
      <c r="O34" s="270">
        <f t="shared" ref="O34" si="14">N34+1</f>
        <v>28</v>
      </c>
      <c r="P34" s="262">
        <f t="shared" ref="P34" si="15">O34+1</f>
        <v>29</v>
      </c>
      <c r="Q34" s="385"/>
      <c r="R34" s="273">
        <f>X33+1</f>
        <v>28</v>
      </c>
      <c r="S34" s="287">
        <f t="shared" ref="S34" si="16">R34+1</f>
        <v>29</v>
      </c>
      <c r="T34" s="287">
        <f t="shared" si="11"/>
        <v>30</v>
      </c>
      <c r="U34" s="287">
        <f t="shared" si="11"/>
        <v>31</v>
      </c>
      <c r="V34" s="364"/>
      <c r="W34" s="364"/>
      <c r="X34" s="230"/>
      <c r="Y34" s="256"/>
      <c r="Z34" s="256"/>
      <c r="AA34" s="256"/>
      <c r="AB34" s="256"/>
      <c r="AC34" s="256"/>
      <c r="AD34" s="256"/>
      <c r="AE34" s="256"/>
      <c r="AF34" s="256"/>
      <c r="AG34" s="256"/>
      <c r="AH34" s="256"/>
    </row>
    <row r="35" spans="1:34" ht="13.5" customHeight="1" x14ac:dyDescent="0.15">
      <c r="A35" s="256"/>
      <c r="B35" s="229"/>
      <c r="C35" s="389"/>
      <c r="D35" s="389"/>
      <c r="E35" s="389"/>
      <c r="F35" s="389"/>
      <c r="G35" s="389"/>
      <c r="H35" s="230"/>
      <c r="I35" s="385"/>
      <c r="J35" s="268">
        <f>P34+1</f>
        <v>30</v>
      </c>
      <c r="K35" s="389"/>
      <c r="L35" s="389"/>
      <c r="M35" s="389"/>
      <c r="N35" s="389"/>
      <c r="O35" s="389"/>
      <c r="P35" s="230"/>
      <c r="Q35" s="385"/>
      <c r="R35" s="229"/>
      <c r="S35" s="389"/>
      <c r="T35" s="389"/>
      <c r="U35" s="389"/>
      <c r="V35" s="389"/>
      <c r="W35" s="389"/>
      <c r="X35" s="230"/>
      <c r="Y35" s="256"/>
      <c r="Z35" s="256"/>
      <c r="AA35" s="256"/>
      <c r="AB35" s="256"/>
      <c r="AC35" s="256"/>
      <c r="AD35" s="256"/>
      <c r="AE35" s="256"/>
      <c r="AF35" s="256"/>
      <c r="AG35" s="256"/>
      <c r="AH35" s="256"/>
    </row>
    <row r="36" spans="1:34" ht="13.5" customHeight="1" x14ac:dyDescent="0.15">
      <c r="A36" s="256"/>
      <c r="B36" s="555" t="s">
        <v>226</v>
      </c>
      <c r="C36" s="556"/>
      <c r="D36" s="557">
        <f>COUNT(C30:G35)-1</f>
        <v>22</v>
      </c>
      <c r="E36" s="557"/>
      <c r="F36" s="390" t="s">
        <v>7</v>
      </c>
      <c r="G36" s="390"/>
      <c r="H36" s="233"/>
      <c r="I36" s="385"/>
      <c r="J36" s="555" t="s">
        <v>226</v>
      </c>
      <c r="K36" s="562"/>
      <c r="L36" s="557">
        <f>COUNT(K30:O35)-2</f>
        <v>18</v>
      </c>
      <c r="M36" s="557"/>
      <c r="N36" s="390" t="s">
        <v>7</v>
      </c>
      <c r="O36" s="390"/>
      <c r="P36" s="233"/>
      <c r="Q36" s="385"/>
      <c r="R36" s="555" t="s">
        <v>226</v>
      </c>
      <c r="S36" s="556"/>
      <c r="T36" s="557">
        <f>COUNT(S30:W35)-3</f>
        <v>20</v>
      </c>
      <c r="U36" s="557"/>
      <c r="V36" s="390" t="s">
        <v>7</v>
      </c>
      <c r="W36" s="390"/>
      <c r="X36" s="233"/>
      <c r="Y36" s="256"/>
      <c r="Z36" s="256"/>
      <c r="AA36" s="256"/>
      <c r="AB36" s="256"/>
      <c r="AC36" s="256"/>
      <c r="AD36" s="256"/>
      <c r="AE36" s="256"/>
      <c r="AF36" s="256"/>
      <c r="AG36" s="256"/>
      <c r="AH36" s="256"/>
    </row>
    <row r="37" spans="1:34" ht="13.5" customHeight="1" x14ac:dyDescent="0.15">
      <c r="A37" s="256"/>
      <c r="B37" s="558" t="s">
        <v>225</v>
      </c>
      <c r="C37" s="560"/>
      <c r="D37" s="552">
        <f>31-D36</f>
        <v>9</v>
      </c>
      <c r="E37" s="560"/>
      <c r="F37" s="388" t="s">
        <v>7</v>
      </c>
      <c r="G37" s="388"/>
      <c r="H37" s="235"/>
      <c r="I37" s="385"/>
      <c r="J37" s="558" t="s">
        <v>225</v>
      </c>
      <c r="K37" s="559"/>
      <c r="L37" s="552">
        <f>30-L36</f>
        <v>12</v>
      </c>
      <c r="M37" s="552"/>
      <c r="N37" s="388" t="s">
        <v>7</v>
      </c>
      <c r="O37" s="388"/>
      <c r="P37" s="235"/>
      <c r="Q37" s="385"/>
      <c r="R37" s="558" t="s">
        <v>225</v>
      </c>
      <c r="S37" s="559"/>
      <c r="T37" s="552">
        <f>31-T36</f>
        <v>11</v>
      </c>
      <c r="U37" s="552"/>
      <c r="V37" s="388" t="s">
        <v>7</v>
      </c>
      <c r="W37" s="388"/>
      <c r="X37" s="235"/>
      <c r="Y37" s="256"/>
      <c r="Z37" s="256"/>
      <c r="AA37" s="256"/>
      <c r="AB37" s="256"/>
      <c r="AC37" s="256"/>
      <c r="AD37" s="256"/>
      <c r="AE37" s="256"/>
      <c r="AF37" s="256"/>
      <c r="AG37" s="256"/>
      <c r="AH37" s="256"/>
    </row>
    <row r="38" spans="1:34" ht="13.5" customHeight="1" x14ac:dyDescent="0.15">
      <c r="A38" s="256"/>
      <c r="C38" s="385"/>
      <c r="D38" s="385"/>
      <c r="E38" s="385"/>
      <c r="F38" s="385"/>
      <c r="G38" s="385"/>
      <c r="I38" s="385"/>
      <c r="K38" s="385"/>
      <c r="L38" s="385"/>
      <c r="M38" s="385"/>
      <c r="N38" s="385"/>
      <c r="O38" s="385"/>
      <c r="Q38" s="385"/>
      <c r="S38" s="385"/>
      <c r="T38" s="385"/>
      <c r="U38" s="385"/>
      <c r="V38" s="385"/>
      <c r="W38" s="385"/>
      <c r="Y38" s="256"/>
      <c r="Z38" s="256"/>
      <c r="AA38" s="256"/>
      <c r="AB38" s="256"/>
      <c r="AC38" s="256"/>
      <c r="AD38" s="256"/>
      <c r="AE38" s="256"/>
      <c r="AF38" s="256"/>
      <c r="AG38" s="256"/>
      <c r="AH38" s="256"/>
    </row>
    <row r="39" spans="1:34" ht="13.5" customHeight="1" x14ac:dyDescent="0.15">
      <c r="A39" s="256"/>
      <c r="B39" s="228"/>
      <c r="C39" s="385"/>
      <c r="D39" s="385"/>
      <c r="E39" s="385"/>
      <c r="F39" s="385"/>
      <c r="G39" s="385"/>
      <c r="I39" s="385"/>
      <c r="K39" s="385"/>
      <c r="L39" s="385"/>
      <c r="M39" s="385"/>
      <c r="N39" s="385"/>
      <c r="O39" s="385"/>
      <c r="Q39" s="385"/>
      <c r="S39" s="385"/>
      <c r="T39" s="385"/>
      <c r="U39" s="385"/>
      <c r="V39" s="385"/>
      <c r="W39" s="385"/>
      <c r="Y39" s="256"/>
      <c r="Z39" s="256"/>
      <c r="AA39" s="256"/>
      <c r="AB39" s="256"/>
      <c r="AC39" s="256"/>
      <c r="AD39" s="256"/>
      <c r="AE39" s="256"/>
      <c r="AF39" s="256"/>
      <c r="AG39" s="256"/>
      <c r="AH39" s="256"/>
    </row>
    <row r="40" spans="1:34" ht="13.5" customHeight="1" x14ac:dyDescent="0.15">
      <c r="A40" s="256"/>
      <c r="B40" s="561" t="s">
        <v>235</v>
      </c>
      <c r="C40" s="561"/>
      <c r="D40" s="561"/>
      <c r="E40" s="561"/>
      <c r="F40" s="561"/>
      <c r="G40" s="561"/>
      <c r="H40" s="561"/>
      <c r="I40" s="385"/>
      <c r="J40" s="561" t="s">
        <v>234</v>
      </c>
      <c r="K40" s="561"/>
      <c r="L40" s="561"/>
      <c r="M40" s="561"/>
      <c r="N40" s="561"/>
      <c r="O40" s="561"/>
      <c r="P40" s="561"/>
      <c r="Q40" s="385"/>
      <c r="R40" s="561" t="s">
        <v>233</v>
      </c>
      <c r="S40" s="561"/>
      <c r="T40" s="561"/>
      <c r="U40" s="561"/>
      <c r="V40" s="561"/>
      <c r="W40" s="561"/>
      <c r="X40" s="561"/>
      <c r="Y40" s="256"/>
      <c r="Z40" s="256"/>
      <c r="AA40" s="256"/>
      <c r="AB40" s="256"/>
      <c r="AC40" s="256"/>
      <c r="AD40" s="256"/>
      <c r="AE40" s="256"/>
      <c r="AF40" s="256"/>
      <c r="AG40" s="256"/>
      <c r="AH40" s="256"/>
    </row>
    <row r="41" spans="1:34" ht="13.5" customHeight="1" x14ac:dyDescent="0.15">
      <c r="A41" s="256"/>
      <c r="B41" s="229" t="s">
        <v>7</v>
      </c>
      <c r="C41" s="389" t="s">
        <v>232</v>
      </c>
      <c r="D41" s="389" t="s">
        <v>231</v>
      </c>
      <c r="E41" s="389" t="s">
        <v>230</v>
      </c>
      <c r="F41" s="389" t="s">
        <v>229</v>
      </c>
      <c r="G41" s="389" t="s">
        <v>228</v>
      </c>
      <c r="H41" s="230" t="s">
        <v>227</v>
      </c>
      <c r="I41" s="385"/>
      <c r="J41" s="229" t="s">
        <v>7</v>
      </c>
      <c r="K41" s="389" t="s">
        <v>232</v>
      </c>
      <c r="L41" s="389" t="s">
        <v>231</v>
      </c>
      <c r="M41" s="389" t="s">
        <v>230</v>
      </c>
      <c r="N41" s="389" t="s">
        <v>229</v>
      </c>
      <c r="O41" s="389" t="s">
        <v>228</v>
      </c>
      <c r="P41" s="230" t="s">
        <v>227</v>
      </c>
      <c r="Q41" s="385"/>
      <c r="R41" s="229" t="s">
        <v>7</v>
      </c>
      <c r="S41" s="389" t="s">
        <v>232</v>
      </c>
      <c r="T41" s="389" t="s">
        <v>231</v>
      </c>
      <c r="U41" s="389" t="s">
        <v>230</v>
      </c>
      <c r="V41" s="389" t="s">
        <v>229</v>
      </c>
      <c r="W41" s="389" t="s">
        <v>228</v>
      </c>
      <c r="X41" s="230" t="s">
        <v>227</v>
      </c>
      <c r="Y41" s="256"/>
      <c r="Z41" s="256"/>
      <c r="AA41" s="256"/>
      <c r="AB41" s="256"/>
      <c r="AC41" s="256"/>
      <c r="AD41" s="256"/>
      <c r="AE41" s="256"/>
      <c r="AF41" s="256"/>
      <c r="AG41" s="256"/>
      <c r="AH41" s="256"/>
    </row>
    <row r="42" spans="1:34" ht="13.5" customHeight="1" x14ac:dyDescent="0.15">
      <c r="A42" s="256"/>
      <c r="B42" s="232"/>
      <c r="C42" s="232"/>
      <c r="D42" s="364"/>
      <c r="E42" s="232"/>
      <c r="F42" s="287">
        <f t="shared" ref="C42:H46" si="17">E42+1</f>
        <v>1</v>
      </c>
      <c r="G42" s="287">
        <f t="shared" si="17"/>
        <v>2</v>
      </c>
      <c r="H42" s="267">
        <f>G42+1</f>
        <v>3</v>
      </c>
      <c r="I42" s="385"/>
      <c r="J42" s="389"/>
      <c r="K42" s="389"/>
      <c r="L42" s="389"/>
      <c r="M42" s="389"/>
      <c r="N42" s="389"/>
      <c r="O42" s="389"/>
      <c r="P42" s="230"/>
      <c r="Q42" s="385"/>
      <c r="R42" s="389"/>
      <c r="S42" s="389"/>
      <c r="T42" s="389"/>
      <c r="U42" s="389"/>
      <c r="V42" s="389"/>
      <c r="W42" s="389"/>
      <c r="X42" s="230"/>
      <c r="Y42" s="256"/>
      <c r="Z42" s="256"/>
      <c r="AA42" s="256"/>
      <c r="AB42" s="256"/>
      <c r="AC42" s="256"/>
      <c r="AD42" s="256"/>
      <c r="AE42" s="256"/>
      <c r="AF42" s="256"/>
      <c r="AG42" s="256"/>
      <c r="AH42" s="256"/>
    </row>
    <row r="43" spans="1:34" ht="13.5" customHeight="1" x14ac:dyDescent="0.15">
      <c r="A43" s="256"/>
      <c r="B43" s="273">
        <f>H42+1</f>
        <v>4</v>
      </c>
      <c r="C43" s="274">
        <f t="shared" si="17"/>
        <v>5</v>
      </c>
      <c r="D43" s="274">
        <f t="shared" si="17"/>
        <v>6</v>
      </c>
      <c r="E43" s="274">
        <f t="shared" si="17"/>
        <v>7</v>
      </c>
      <c r="F43" s="266">
        <f t="shared" si="17"/>
        <v>8</v>
      </c>
      <c r="G43" s="266">
        <f t="shared" si="17"/>
        <v>9</v>
      </c>
      <c r="H43" s="267">
        <f>G43+1</f>
        <v>10</v>
      </c>
      <c r="I43" s="385"/>
      <c r="J43" s="273">
        <f>P42+1</f>
        <v>1</v>
      </c>
      <c r="K43" s="274">
        <f>J43+1</f>
        <v>2</v>
      </c>
      <c r="L43" s="274">
        <f t="shared" ref="L43:N46" si="18">K43+1</f>
        <v>3</v>
      </c>
      <c r="M43" s="274">
        <f t="shared" ref="K43:P46" si="19">L43+1</f>
        <v>4</v>
      </c>
      <c r="N43" s="266">
        <f t="shared" si="19"/>
        <v>5</v>
      </c>
      <c r="O43" s="266">
        <f t="shared" si="19"/>
        <v>6</v>
      </c>
      <c r="P43" s="267">
        <f>O43+1</f>
        <v>7</v>
      </c>
      <c r="Q43" s="385"/>
      <c r="R43" s="273">
        <f>X42+1</f>
        <v>1</v>
      </c>
      <c r="S43" s="274">
        <f>R43+1</f>
        <v>2</v>
      </c>
      <c r="T43" s="274">
        <f t="shared" ref="T43:V46" si="20">S43+1</f>
        <v>3</v>
      </c>
      <c r="U43" s="274">
        <f t="shared" ref="T43:X46" si="21">T43+1</f>
        <v>4</v>
      </c>
      <c r="V43" s="266">
        <f t="shared" si="21"/>
        <v>5</v>
      </c>
      <c r="W43" s="266">
        <f t="shared" si="21"/>
        <v>6</v>
      </c>
      <c r="X43" s="267">
        <f>W43+1</f>
        <v>7</v>
      </c>
      <c r="Y43" s="256"/>
      <c r="Z43" s="256"/>
      <c r="AA43" s="256"/>
      <c r="AB43" s="256"/>
      <c r="AC43" s="256"/>
      <c r="AD43" s="256"/>
      <c r="AE43" s="256"/>
      <c r="AF43" s="256"/>
      <c r="AG43" s="256"/>
      <c r="AH43" s="256"/>
    </row>
    <row r="44" spans="1:34" ht="13.5" customHeight="1" x14ac:dyDescent="0.15">
      <c r="A44" s="256"/>
      <c r="B44" s="273">
        <f>H43+1</f>
        <v>11</v>
      </c>
      <c r="C44" s="288">
        <f>B44+1</f>
        <v>12</v>
      </c>
      <c r="D44" s="266">
        <f t="shared" si="17"/>
        <v>13</v>
      </c>
      <c r="E44" s="266">
        <f t="shared" si="17"/>
        <v>14</v>
      </c>
      <c r="F44" s="266">
        <f t="shared" si="17"/>
        <v>15</v>
      </c>
      <c r="G44" s="266">
        <f t="shared" si="17"/>
        <v>16</v>
      </c>
      <c r="H44" s="267">
        <f t="shared" si="17"/>
        <v>17</v>
      </c>
      <c r="I44" s="385"/>
      <c r="J44" s="273">
        <f>P43+1</f>
        <v>8</v>
      </c>
      <c r="K44" s="266">
        <f>J44+1</f>
        <v>9</v>
      </c>
      <c r="L44" s="288">
        <f t="shared" si="19"/>
        <v>10</v>
      </c>
      <c r="M44" s="266">
        <f t="shared" si="19"/>
        <v>11</v>
      </c>
      <c r="N44" s="266">
        <f t="shared" si="19"/>
        <v>12</v>
      </c>
      <c r="O44" s="266">
        <f t="shared" si="19"/>
        <v>13</v>
      </c>
      <c r="P44" s="267">
        <f t="shared" si="19"/>
        <v>14</v>
      </c>
      <c r="Q44" s="385"/>
      <c r="R44" s="273">
        <f>X43+1</f>
        <v>8</v>
      </c>
      <c r="S44" s="266">
        <f>R44+1</f>
        <v>9</v>
      </c>
      <c r="T44" s="266">
        <f t="shared" si="20"/>
        <v>10</v>
      </c>
      <c r="U44" s="266">
        <f t="shared" si="21"/>
        <v>11</v>
      </c>
      <c r="V44" s="266">
        <f t="shared" ref="V44" si="22">U44+1</f>
        <v>12</v>
      </c>
      <c r="W44" s="266">
        <f t="shared" ref="W44" si="23">V44+1</f>
        <v>13</v>
      </c>
      <c r="X44" s="267">
        <f>W44+1</f>
        <v>14</v>
      </c>
      <c r="Y44" s="256"/>
      <c r="Z44" s="256"/>
      <c r="AA44" s="256"/>
      <c r="AB44" s="256"/>
      <c r="AC44" s="256"/>
      <c r="AD44" s="256"/>
      <c r="AE44" s="256"/>
      <c r="AF44" s="256"/>
      <c r="AG44" s="256"/>
      <c r="AH44" s="256"/>
    </row>
    <row r="45" spans="1:34" ht="13.5" customHeight="1" x14ac:dyDescent="0.15">
      <c r="A45" s="256"/>
      <c r="B45" s="273">
        <f>H44+1</f>
        <v>18</v>
      </c>
      <c r="C45" s="266">
        <f>B45+1</f>
        <v>19</v>
      </c>
      <c r="D45" s="266">
        <f t="shared" si="17"/>
        <v>20</v>
      </c>
      <c r="E45" s="266">
        <f t="shared" si="17"/>
        <v>21</v>
      </c>
      <c r="F45" s="266">
        <f t="shared" si="17"/>
        <v>22</v>
      </c>
      <c r="G45" s="266">
        <f t="shared" si="17"/>
        <v>23</v>
      </c>
      <c r="H45" s="267">
        <f t="shared" si="17"/>
        <v>24</v>
      </c>
      <c r="I45" s="385"/>
      <c r="J45" s="273">
        <f>P44+1</f>
        <v>15</v>
      </c>
      <c r="K45" s="266">
        <f>J45+1</f>
        <v>16</v>
      </c>
      <c r="L45" s="266">
        <f t="shared" si="18"/>
        <v>17</v>
      </c>
      <c r="M45" s="266">
        <f t="shared" si="19"/>
        <v>18</v>
      </c>
      <c r="N45" s="266">
        <f t="shared" si="18"/>
        <v>19</v>
      </c>
      <c r="O45" s="266">
        <f t="shared" si="19"/>
        <v>20</v>
      </c>
      <c r="P45" s="267">
        <f>O45+1</f>
        <v>21</v>
      </c>
      <c r="Q45" s="385"/>
      <c r="R45" s="273">
        <f>X44+1</f>
        <v>15</v>
      </c>
      <c r="S45" s="270">
        <f>R45+1</f>
        <v>16</v>
      </c>
      <c r="T45" s="270">
        <f t="shared" si="21"/>
        <v>17</v>
      </c>
      <c r="U45" s="270">
        <f t="shared" si="21"/>
        <v>18</v>
      </c>
      <c r="V45" s="286">
        <f t="shared" si="20"/>
        <v>19</v>
      </c>
      <c r="W45" s="270">
        <f t="shared" si="21"/>
        <v>20</v>
      </c>
      <c r="X45" s="262">
        <f t="shared" si="21"/>
        <v>21</v>
      </c>
      <c r="Y45" s="256"/>
      <c r="Z45" s="256"/>
      <c r="AA45" s="256"/>
      <c r="AB45" s="256"/>
      <c r="AC45" s="256"/>
      <c r="AD45" s="256"/>
      <c r="AE45" s="256"/>
      <c r="AF45" s="256"/>
      <c r="AG45" s="256"/>
      <c r="AH45" s="256"/>
    </row>
    <row r="46" spans="1:34" ht="13.5" customHeight="1" x14ac:dyDescent="0.15">
      <c r="A46" s="256"/>
      <c r="B46" s="273">
        <f>H45+1</f>
        <v>25</v>
      </c>
      <c r="C46" s="266">
        <f t="shared" ref="C46" si="24">B46+1</f>
        <v>26</v>
      </c>
      <c r="D46" s="266">
        <f t="shared" si="17"/>
        <v>27</v>
      </c>
      <c r="E46" s="274">
        <f t="shared" si="17"/>
        <v>28</v>
      </c>
      <c r="F46" s="274">
        <f t="shared" si="17"/>
        <v>29</v>
      </c>
      <c r="G46" s="274">
        <f t="shared" si="17"/>
        <v>30</v>
      </c>
      <c r="H46" s="230"/>
      <c r="I46" s="385"/>
      <c r="J46" s="273">
        <f>P45+1</f>
        <v>22</v>
      </c>
      <c r="K46" s="288">
        <f t="shared" si="19"/>
        <v>23</v>
      </c>
      <c r="L46" s="266">
        <f t="shared" si="18"/>
        <v>24</v>
      </c>
      <c r="M46" s="266">
        <f t="shared" si="19"/>
        <v>25</v>
      </c>
      <c r="N46" s="266">
        <f t="shared" si="19"/>
        <v>26</v>
      </c>
      <c r="O46" s="266">
        <f t="shared" si="19"/>
        <v>27</v>
      </c>
      <c r="P46" s="395">
        <f t="shared" si="19"/>
        <v>28</v>
      </c>
      <c r="Q46" s="385"/>
      <c r="R46" s="268">
        <f>X45+1</f>
        <v>22</v>
      </c>
      <c r="S46" s="270">
        <f t="shared" ref="S46:T47" si="25">R46+1</f>
        <v>23</v>
      </c>
      <c r="T46" s="270">
        <f t="shared" si="20"/>
        <v>24</v>
      </c>
      <c r="U46" s="270">
        <f t="shared" si="21"/>
        <v>25</v>
      </c>
      <c r="V46" s="270">
        <f t="shared" si="21"/>
        <v>26</v>
      </c>
      <c r="W46" s="270">
        <f t="shared" si="21"/>
        <v>27</v>
      </c>
      <c r="X46" s="262">
        <f t="shared" si="21"/>
        <v>28</v>
      </c>
      <c r="Y46" s="256"/>
      <c r="Z46" s="256"/>
      <c r="AA46" s="256"/>
      <c r="AB46" s="256"/>
      <c r="AC46" s="256"/>
      <c r="AD46" s="256"/>
      <c r="AE46" s="256"/>
      <c r="AF46" s="256"/>
      <c r="AG46" s="256"/>
      <c r="AH46" s="256"/>
    </row>
    <row r="47" spans="1:34" ht="13.5" customHeight="1" x14ac:dyDescent="0.15">
      <c r="A47" s="256"/>
      <c r="B47" s="229"/>
      <c r="C47" s="389"/>
      <c r="D47" s="389"/>
      <c r="E47" s="389"/>
      <c r="F47" s="389"/>
      <c r="G47" s="389"/>
      <c r="H47" s="230"/>
      <c r="I47" s="385"/>
      <c r="J47" s="229"/>
      <c r="K47" s="389"/>
      <c r="L47" s="389"/>
      <c r="M47" s="389"/>
      <c r="N47" s="389"/>
      <c r="O47" s="389"/>
      <c r="P47" s="230"/>
      <c r="Q47" s="385"/>
      <c r="R47" s="268">
        <f>X46+1</f>
        <v>29</v>
      </c>
      <c r="S47" s="270">
        <f t="shared" si="25"/>
        <v>30</v>
      </c>
      <c r="T47" s="270">
        <f t="shared" si="25"/>
        <v>31</v>
      </c>
      <c r="U47" s="389"/>
      <c r="V47" s="389"/>
      <c r="W47" s="389"/>
      <c r="X47" s="230"/>
      <c r="Y47" s="256"/>
      <c r="Z47" s="256"/>
      <c r="AA47" s="256"/>
      <c r="AB47" s="256"/>
      <c r="AC47" s="256"/>
      <c r="AD47" s="256"/>
      <c r="AE47" s="256"/>
      <c r="AF47" s="256"/>
      <c r="AG47" s="256"/>
      <c r="AH47" s="256"/>
    </row>
    <row r="48" spans="1:34" ht="13.5" customHeight="1" x14ac:dyDescent="0.15">
      <c r="A48" s="256"/>
      <c r="B48" s="555" t="s">
        <v>226</v>
      </c>
      <c r="C48" s="556"/>
      <c r="D48" s="557">
        <f>COUNT(C42:G47)-3</f>
        <v>19</v>
      </c>
      <c r="E48" s="557"/>
      <c r="F48" s="390" t="s">
        <v>7</v>
      </c>
      <c r="G48" s="390"/>
      <c r="H48" s="233"/>
      <c r="I48" s="385"/>
      <c r="J48" s="555" t="s">
        <v>226</v>
      </c>
      <c r="K48" s="556"/>
      <c r="L48" s="557">
        <f>COUNT(K42:O47)-2</f>
        <v>18</v>
      </c>
      <c r="M48" s="557"/>
      <c r="N48" s="390" t="s">
        <v>7</v>
      </c>
      <c r="O48" s="390"/>
      <c r="P48" s="233"/>
      <c r="Q48" s="385"/>
      <c r="R48" s="555" t="s">
        <v>226</v>
      </c>
      <c r="S48" s="556"/>
      <c r="T48" s="557">
        <f>COUNT(S42:W47)-1</f>
        <v>21</v>
      </c>
      <c r="U48" s="557"/>
      <c r="V48" s="390" t="s">
        <v>7</v>
      </c>
      <c r="W48" s="390"/>
      <c r="X48" s="233"/>
      <c r="Y48" s="256"/>
      <c r="Z48" s="256"/>
      <c r="AA48" s="256"/>
      <c r="AB48" s="256"/>
      <c r="AC48" s="256"/>
      <c r="AD48" s="256"/>
      <c r="AE48" s="256"/>
      <c r="AF48" s="256"/>
      <c r="AG48" s="256"/>
      <c r="AH48" s="256"/>
    </row>
    <row r="49" spans="1:34" ht="13.5" customHeight="1" x14ac:dyDescent="0.15">
      <c r="A49" s="256"/>
      <c r="B49" s="558" t="s">
        <v>225</v>
      </c>
      <c r="C49" s="559"/>
      <c r="D49" s="552">
        <f>31-D48</f>
        <v>12</v>
      </c>
      <c r="E49" s="552"/>
      <c r="F49" s="388" t="s">
        <v>7</v>
      </c>
      <c r="G49" s="388"/>
      <c r="H49" s="235"/>
      <c r="I49" s="385"/>
      <c r="J49" s="558" t="s">
        <v>225</v>
      </c>
      <c r="K49" s="559"/>
      <c r="L49" s="552">
        <f>28-L48</f>
        <v>10</v>
      </c>
      <c r="M49" s="552"/>
      <c r="N49" s="388" t="s">
        <v>7</v>
      </c>
      <c r="O49" s="388"/>
      <c r="P49" s="235"/>
      <c r="Q49" s="385"/>
      <c r="R49" s="558" t="s">
        <v>225</v>
      </c>
      <c r="S49" s="559"/>
      <c r="T49" s="552">
        <f>31-T48</f>
        <v>10</v>
      </c>
      <c r="U49" s="552"/>
      <c r="V49" s="388" t="s">
        <v>7</v>
      </c>
      <c r="W49" s="388"/>
      <c r="X49" s="235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</row>
    <row r="50" spans="1:34" ht="13.5" customHeight="1" x14ac:dyDescent="0.15">
      <c r="A50" s="256"/>
      <c r="C50" s="256"/>
      <c r="D50" s="256"/>
      <c r="E50" s="256"/>
      <c r="F50" s="256"/>
      <c r="G50" s="256"/>
      <c r="I50" s="256"/>
      <c r="K50" s="256"/>
      <c r="L50" s="256"/>
      <c r="M50" s="256"/>
      <c r="N50" s="256"/>
      <c r="O50" s="256"/>
      <c r="Q50" s="256"/>
      <c r="S50" s="256"/>
      <c r="T50" s="256"/>
      <c r="U50" s="256"/>
      <c r="V50" s="256"/>
      <c r="W50" s="256"/>
      <c r="Y50" s="256"/>
      <c r="Z50" s="256"/>
      <c r="AA50" s="256"/>
      <c r="AB50" s="256"/>
      <c r="AC50" s="256"/>
      <c r="AD50" s="256"/>
      <c r="AE50" s="256"/>
      <c r="AF50" s="256"/>
      <c r="AG50" s="256"/>
      <c r="AH50" s="256"/>
    </row>
    <row r="51" spans="1:34" ht="13.5" customHeight="1" x14ac:dyDescent="0.15">
      <c r="A51" s="256"/>
      <c r="C51" s="256"/>
      <c r="D51" s="256"/>
      <c r="E51" s="256"/>
      <c r="F51" s="256"/>
      <c r="G51" s="256"/>
      <c r="I51" s="256"/>
      <c r="K51" s="256"/>
      <c r="L51" s="256"/>
      <c r="M51" s="256"/>
      <c r="N51" s="256"/>
      <c r="O51" s="256"/>
      <c r="Q51" s="256"/>
      <c r="S51" s="256"/>
      <c r="T51" s="256"/>
      <c r="U51" s="256"/>
      <c r="V51" s="256"/>
      <c r="W51" s="256"/>
      <c r="Y51" s="256"/>
      <c r="Z51" s="256"/>
      <c r="AA51" s="256"/>
      <c r="AB51" s="256"/>
      <c r="AC51" s="256"/>
      <c r="AD51" s="256"/>
      <c r="AE51" s="256"/>
      <c r="AF51" s="256"/>
      <c r="AG51" s="256"/>
      <c r="AH51" s="256"/>
    </row>
    <row r="52" spans="1:34" ht="13.5" customHeight="1" x14ac:dyDescent="0.15">
      <c r="A52" s="256"/>
      <c r="B52" s="549" t="s">
        <v>378</v>
      </c>
      <c r="C52" s="549"/>
      <c r="D52" s="549"/>
      <c r="E52" s="549"/>
      <c r="F52" s="549"/>
      <c r="G52" s="256"/>
      <c r="I52" s="256"/>
      <c r="J52" s="236"/>
      <c r="K52" s="256"/>
      <c r="L52" s="256"/>
      <c r="M52" s="256"/>
      <c r="N52" s="256"/>
      <c r="O52" s="256"/>
      <c r="Q52" s="256"/>
      <c r="S52" s="237"/>
      <c r="T52" s="256"/>
      <c r="U52" s="256"/>
      <c r="V52" s="256"/>
      <c r="W52" s="256"/>
      <c r="Y52" s="256"/>
      <c r="Z52" s="256"/>
      <c r="AA52" s="256"/>
      <c r="AB52" s="256"/>
      <c r="AC52" s="256"/>
      <c r="AD52" s="256"/>
      <c r="AE52" s="256"/>
      <c r="AF52" s="256"/>
      <c r="AG52" s="256"/>
      <c r="AH52" s="256"/>
    </row>
    <row r="53" spans="1:34" ht="13.5" customHeight="1" x14ac:dyDescent="0.15">
      <c r="A53" s="256"/>
      <c r="B53" s="549" t="s">
        <v>226</v>
      </c>
      <c r="C53" s="549"/>
      <c r="D53" s="549">
        <f>SUM(D12,L12,T12,D24,L24,T24,D36,L36,T36,D48,L48,T48)</f>
        <v>118</v>
      </c>
      <c r="E53" s="549"/>
      <c r="F53" s="259" t="s">
        <v>7</v>
      </c>
      <c r="G53" s="256"/>
      <c r="I53" s="256"/>
      <c r="J53" s="549"/>
      <c r="K53" s="549"/>
      <c r="L53" s="550"/>
      <c r="M53" s="550"/>
      <c r="N53" s="259"/>
      <c r="O53" s="238"/>
      <c r="Q53" s="256"/>
      <c r="S53" s="549"/>
      <c r="T53" s="549"/>
      <c r="U53" s="550"/>
      <c r="V53" s="550"/>
      <c r="W53" s="259"/>
      <c r="X53" s="238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</row>
    <row r="54" spans="1:34" ht="13.5" customHeight="1" x14ac:dyDescent="0.15">
      <c r="A54" s="256"/>
      <c r="B54" s="552" t="s">
        <v>225</v>
      </c>
      <c r="C54" s="552"/>
      <c r="D54" s="552">
        <f>SUM(D13,L13,T13,D25,L25,T25,D37,L37,T37,D49,L49,T49)</f>
        <v>64</v>
      </c>
      <c r="E54" s="552"/>
      <c r="F54" s="257" t="s">
        <v>7</v>
      </c>
      <c r="G54" s="256"/>
      <c r="I54" s="256"/>
      <c r="J54" s="549"/>
      <c r="K54" s="549"/>
      <c r="L54" s="550"/>
      <c r="M54" s="550"/>
      <c r="N54" s="259"/>
      <c r="O54" s="238"/>
      <c r="Q54" s="256"/>
      <c r="S54" s="549"/>
      <c r="T54" s="549"/>
      <c r="U54" s="550"/>
      <c r="V54" s="550"/>
      <c r="W54" s="259"/>
      <c r="X54" s="238"/>
      <c r="Y54" s="256"/>
      <c r="Z54" s="256"/>
      <c r="AA54" s="256"/>
      <c r="AB54" s="256"/>
      <c r="AC54" s="256"/>
      <c r="AD54" s="256"/>
      <c r="AE54" s="256"/>
      <c r="AF54" s="256"/>
      <c r="AG54" s="256"/>
      <c r="AH54" s="256"/>
    </row>
    <row r="55" spans="1:34" ht="13.5" customHeight="1" x14ac:dyDescent="0.15">
      <c r="A55" s="256"/>
      <c r="B55" s="549" t="s">
        <v>34</v>
      </c>
      <c r="C55" s="549"/>
      <c r="D55" s="549">
        <f>D53+D54</f>
        <v>182</v>
      </c>
      <c r="E55" s="549"/>
      <c r="F55" s="259" t="s">
        <v>7</v>
      </c>
      <c r="G55" s="256"/>
      <c r="I55" s="256"/>
      <c r="K55" s="256"/>
      <c r="L55" s="256"/>
      <c r="M55" s="256"/>
      <c r="N55" s="256"/>
      <c r="O55" s="256"/>
      <c r="Q55" s="256"/>
      <c r="S55" s="256"/>
      <c r="T55" s="256"/>
      <c r="U55" s="256"/>
      <c r="V55" s="256"/>
      <c r="W55" s="256"/>
      <c r="Y55" s="256"/>
      <c r="Z55" s="256"/>
      <c r="AA55" s="256"/>
      <c r="AB55" s="256"/>
      <c r="AC55" s="256"/>
      <c r="AD55" s="256"/>
      <c r="AE55" s="256"/>
      <c r="AF55" s="256"/>
      <c r="AG55" s="256"/>
      <c r="AH55" s="256"/>
    </row>
    <row r="56" spans="1:34" ht="13.5" customHeight="1" x14ac:dyDescent="0.15">
      <c r="A56" s="256"/>
      <c r="C56" s="256"/>
      <c r="D56" s="256"/>
      <c r="E56" s="256"/>
      <c r="F56" s="256"/>
      <c r="G56" s="256"/>
      <c r="I56" s="256"/>
      <c r="K56" s="256"/>
      <c r="L56" s="256"/>
      <c r="M56" s="256"/>
      <c r="N56" s="256"/>
      <c r="O56" s="256"/>
      <c r="Q56" s="256"/>
      <c r="S56" s="256"/>
      <c r="T56" s="256"/>
      <c r="U56" s="256"/>
      <c r="V56" s="256"/>
      <c r="W56" s="256"/>
      <c r="Y56" s="256"/>
      <c r="Z56" s="256"/>
      <c r="AA56" s="256"/>
      <c r="AB56" s="256"/>
      <c r="AC56" s="256"/>
      <c r="AD56" s="256"/>
      <c r="AE56" s="256"/>
      <c r="AF56" s="256"/>
      <c r="AG56" s="256"/>
      <c r="AH56" s="256"/>
    </row>
    <row r="57" spans="1:34" ht="13.5" customHeight="1" x14ac:dyDescent="0.15">
      <c r="A57" s="256"/>
      <c r="C57" s="256"/>
      <c r="D57" s="256"/>
      <c r="E57" s="256"/>
      <c r="F57" s="256"/>
      <c r="G57" s="256"/>
      <c r="I57" s="256"/>
      <c r="K57" s="256"/>
      <c r="L57" s="256"/>
      <c r="M57" s="256"/>
      <c r="N57" s="256"/>
      <c r="O57" s="256"/>
      <c r="Q57" s="256"/>
      <c r="S57" s="256"/>
      <c r="T57" s="256"/>
      <c r="U57" s="256"/>
      <c r="V57" s="256"/>
      <c r="W57" s="256"/>
      <c r="Y57" s="256"/>
      <c r="Z57" s="256"/>
      <c r="AA57" s="256"/>
      <c r="AB57" s="256"/>
      <c r="AC57" s="256"/>
      <c r="AD57" s="256"/>
      <c r="AE57" s="256"/>
      <c r="AF57" s="256"/>
      <c r="AG57" s="256"/>
      <c r="AH57" s="256"/>
    </row>
    <row r="58" spans="1:34" ht="13.5" customHeight="1" x14ac:dyDescent="0.15">
      <c r="A58" s="256"/>
      <c r="C58" s="256"/>
      <c r="D58" s="256"/>
      <c r="E58" s="256"/>
      <c r="F58" s="256"/>
      <c r="G58" s="256"/>
      <c r="I58" s="256"/>
      <c r="K58" s="256"/>
      <c r="L58" s="256"/>
      <c r="M58" s="256"/>
      <c r="N58" s="256"/>
      <c r="O58" s="256"/>
      <c r="Q58" s="256"/>
      <c r="S58" s="256"/>
      <c r="T58" s="256"/>
      <c r="U58" s="256"/>
      <c r="V58" s="256"/>
      <c r="W58" s="256"/>
      <c r="Y58" s="256"/>
      <c r="Z58" s="256"/>
      <c r="AA58" s="256"/>
      <c r="AB58" s="256"/>
      <c r="AC58" s="256"/>
      <c r="AD58" s="256"/>
      <c r="AE58" s="256"/>
      <c r="AF58" s="256"/>
      <c r="AG58" s="256"/>
      <c r="AH58" s="256"/>
    </row>
    <row r="59" spans="1:34" ht="13.5" customHeight="1" x14ac:dyDescent="0.15">
      <c r="A59" s="225" t="s">
        <v>425</v>
      </c>
      <c r="C59" s="256"/>
      <c r="D59" s="256"/>
      <c r="E59" s="256"/>
      <c r="F59" s="256"/>
      <c r="G59" s="256"/>
      <c r="I59" s="256"/>
      <c r="K59" s="256"/>
      <c r="L59" s="256"/>
      <c r="M59" s="256"/>
      <c r="N59" s="256"/>
      <c r="O59" s="256"/>
      <c r="Q59" s="256"/>
      <c r="S59" s="256"/>
      <c r="T59" s="256"/>
      <c r="U59" s="256"/>
      <c r="V59" s="256"/>
      <c r="W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</row>
    <row r="60" spans="1:34" ht="13.5" customHeight="1" x14ac:dyDescent="0.15">
      <c r="A60" s="225"/>
      <c r="C60" s="256"/>
      <c r="D60" s="256"/>
      <c r="E60" s="256"/>
      <c r="F60" s="256"/>
      <c r="G60" s="256"/>
      <c r="I60" s="256"/>
      <c r="K60" s="256"/>
      <c r="L60" s="256"/>
      <c r="M60" s="256"/>
      <c r="N60" s="256"/>
      <c r="O60" s="256"/>
      <c r="Q60" s="256"/>
      <c r="S60" s="256"/>
      <c r="T60" s="256"/>
      <c r="U60" s="256"/>
      <c r="V60" s="256"/>
      <c r="W60" s="256"/>
      <c r="Y60" s="256"/>
      <c r="Z60" s="256"/>
      <c r="AA60" s="256"/>
      <c r="AB60" s="256"/>
      <c r="AC60" s="256"/>
      <c r="AD60" s="256"/>
      <c r="AE60" s="256"/>
      <c r="AF60" s="256"/>
      <c r="AG60" s="256"/>
      <c r="AH60" s="256"/>
    </row>
    <row r="61" spans="1:34" ht="13.5" customHeight="1" x14ac:dyDescent="0.15">
      <c r="A61" s="256"/>
      <c r="B61" s="228" t="s">
        <v>426</v>
      </c>
      <c r="C61" s="256"/>
      <c r="D61" s="256"/>
      <c r="E61" s="256"/>
      <c r="F61" s="256"/>
      <c r="G61" s="256"/>
      <c r="I61" s="256"/>
      <c r="K61" s="256"/>
      <c r="L61" s="256"/>
      <c r="M61" s="256"/>
      <c r="N61" s="256"/>
      <c r="O61" s="256"/>
      <c r="Q61" s="256"/>
      <c r="S61" s="256"/>
      <c r="T61" s="256"/>
      <c r="U61" s="256"/>
      <c r="V61" s="256"/>
      <c r="W61" s="256"/>
      <c r="Y61" s="256"/>
      <c r="Z61" s="256"/>
      <c r="AA61" s="256"/>
      <c r="AB61" s="256"/>
      <c r="AC61" s="256"/>
      <c r="AD61" s="256"/>
      <c r="AE61" s="256"/>
      <c r="AF61" s="256"/>
      <c r="AG61" s="256"/>
      <c r="AH61" s="256"/>
    </row>
    <row r="62" spans="1:34" ht="13.5" customHeight="1" x14ac:dyDescent="0.15">
      <c r="A62" s="256"/>
      <c r="B62" s="561" t="s">
        <v>9</v>
      </c>
      <c r="C62" s="561"/>
      <c r="D62" s="561"/>
      <c r="E62" s="561"/>
      <c r="F62" s="561"/>
      <c r="G62" s="561"/>
      <c r="H62" s="561"/>
      <c r="I62" s="256"/>
      <c r="J62" s="561" t="s">
        <v>10</v>
      </c>
      <c r="K62" s="561"/>
      <c r="L62" s="561"/>
      <c r="M62" s="561"/>
      <c r="N62" s="561"/>
      <c r="O62" s="561"/>
      <c r="P62" s="561"/>
      <c r="Q62" s="256"/>
      <c r="R62" s="561" t="s">
        <v>242</v>
      </c>
      <c r="S62" s="561"/>
      <c r="T62" s="561"/>
      <c r="U62" s="561"/>
      <c r="V62" s="561"/>
      <c r="W62" s="561"/>
      <c r="X62" s="561"/>
      <c r="Y62" s="256"/>
      <c r="Z62" s="256"/>
      <c r="AA62" s="256"/>
      <c r="AB62" s="256"/>
      <c r="AC62" s="256"/>
      <c r="AD62" s="256"/>
      <c r="AE62" s="256"/>
      <c r="AF62" s="256"/>
      <c r="AG62" s="256"/>
      <c r="AH62" s="256"/>
    </row>
    <row r="63" spans="1:34" ht="13.5" customHeight="1" x14ac:dyDescent="0.15">
      <c r="A63" s="256"/>
      <c r="B63" s="229" t="s">
        <v>7</v>
      </c>
      <c r="C63" s="258" t="s">
        <v>232</v>
      </c>
      <c r="D63" s="258" t="s">
        <v>231</v>
      </c>
      <c r="E63" s="258" t="s">
        <v>230</v>
      </c>
      <c r="F63" s="258" t="s">
        <v>229</v>
      </c>
      <c r="G63" s="258" t="s">
        <v>228</v>
      </c>
      <c r="H63" s="230" t="s">
        <v>227</v>
      </c>
      <c r="I63" s="256"/>
      <c r="J63" s="229" t="s">
        <v>7</v>
      </c>
      <c r="K63" s="258" t="s">
        <v>232</v>
      </c>
      <c r="L63" s="258" t="s">
        <v>231</v>
      </c>
      <c r="M63" s="258" t="s">
        <v>230</v>
      </c>
      <c r="N63" s="258" t="s">
        <v>229</v>
      </c>
      <c r="O63" s="258" t="s">
        <v>228</v>
      </c>
      <c r="P63" s="230" t="s">
        <v>227</v>
      </c>
      <c r="Q63" s="256"/>
      <c r="R63" s="229" t="s">
        <v>7</v>
      </c>
      <c r="S63" s="258" t="s">
        <v>232</v>
      </c>
      <c r="T63" s="258" t="s">
        <v>231</v>
      </c>
      <c r="U63" s="258" t="s">
        <v>230</v>
      </c>
      <c r="V63" s="258" t="s">
        <v>229</v>
      </c>
      <c r="W63" s="258" t="s">
        <v>228</v>
      </c>
      <c r="X63" s="230" t="s">
        <v>227</v>
      </c>
      <c r="Y63" s="256"/>
      <c r="Z63" s="256"/>
      <c r="AA63" s="256"/>
      <c r="AB63" s="256"/>
      <c r="AC63" s="256"/>
      <c r="AD63" s="256"/>
      <c r="AE63" s="256"/>
      <c r="AF63" s="256"/>
      <c r="AG63" s="256"/>
      <c r="AH63" s="256"/>
    </row>
    <row r="64" spans="1:34" ht="13.5" customHeight="1" x14ac:dyDescent="0.15">
      <c r="A64" s="256"/>
      <c r="B64" s="389"/>
      <c r="C64" s="389"/>
      <c r="D64" s="231"/>
      <c r="E64" s="269">
        <f t="shared" ref="E64" si="26">D64+1</f>
        <v>1</v>
      </c>
      <c r="F64" s="270">
        <f t="shared" ref="F64" si="27">E64+1</f>
        <v>2</v>
      </c>
      <c r="G64" s="270">
        <f t="shared" ref="G64" si="28">F64+1</f>
        <v>3</v>
      </c>
      <c r="H64" s="262">
        <f>G64+1</f>
        <v>4</v>
      </c>
      <c r="I64" s="385"/>
      <c r="J64" s="389"/>
      <c r="K64" s="389"/>
      <c r="L64" s="389"/>
      <c r="M64" s="232"/>
      <c r="N64" s="389"/>
      <c r="O64" s="264">
        <f t="shared" ref="O64" si="29">N64+1</f>
        <v>1</v>
      </c>
      <c r="P64" s="265">
        <f>O64+1</f>
        <v>2</v>
      </c>
      <c r="Q64" s="385"/>
      <c r="R64" s="232"/>
      <c r="S64" s="266">
        <f t="shared" ref="S64" si="30">R64+1</f>
        <v>1</v>
      </c>
      <c r="T64" s="266">
        <f t="shared" ref="T64" si="31">S64+1</f>
        <v>2</v>
      </c>
      <c r="U64" s="266">
        <f t="shared" ref="U64" si="32">T64+1</f>
        <v>3</v>
      </c>
      <c r="V64" s="266">
        <f t="shared" ref="V64:X67" si="33">U64+1</f>
        <v>4</v>
      </c>
      <c r="W64" s="266">
        <f t="shared" si="33"/>
        <v>5</v>
      </c>
      <c r="X64" s="267">
        <f>W64+1</f>
        <v>6</v>
      </c>
      <c r="Y64" s="256"/>
      <c r="Z64" s="256"/>
      <c r="AA64" s="258"/>
      <c r="AB64" s="258">
        <f t="shared" ref="AB64:AG69" si="34">AA64+1</f>
        <v>1</v>
      </c>
      <c r="AC64" s="258">
        <f t="shared" si="34"/>
        <v>2</v>
      </c>
      <c r="AD64" s="258">
        <f t="shared" si="34"/>
        <v>3</v>
      </c>
      <c r="AE64" s="258">
        <f t="shared" si="34"/>
        <v>4</v>
      </c>
      <c r="AF64" s="258">
        <f t="shared" si="34"/>
        <v>5</v>
      </c>
      <c r="AG64" s="230">
        <f>AF64+1</f>
        <v>6</v>
      </c>
      <c r="AH64" s="256"/>
    </row>
    <row r="65" spans="1:34" ht="13.5" customHeight="1" x14ac:dyDescent="0.15">
      <c r="A65" s="256"/>
      <c r="B65" s="268">
        <f>H64+1</f>
        <v>5</v>
      </c>
      <c r="C65" s="269">
        <f>B65+1</f>
        <v>6</v>
      </c>
      <c r="D65" s="269">
        <f t="shared" ref="D65:H68" si="35">C65+1</f>
        <v>7</v>
      </c>
      <c r="E65" s="269">
        <f t="shared" si="35"/>
        <v>8</v>
      </c>
      <c r="F65" s="270">
        <f t="shared" si="35"/>
        <v>9</v>
      </c>
      <c r="G65" s="270">
        <f t="shared" si="35"/>
        <v>10</v>
      </c>
      <c r="H65" s="262">
        <f>G65+1</f>
        <v>11</v>
      </c>
      <c r="I65" s="385"/>
      <c r="J65" s="271">
        <f>P64+1</f>
        <v>3</v>
      </c>
      <c r="K65" s="263">
        <f>J65+1</f>
        <v>4</v>
      </c>
      <c r="L65" s="263">
        <f t="shared" ref="L65:P68" si="36">K65+1</f>
        <v>5</v>
      </c>
      <c r="M65" s="263">
        <f t="shared" si="36"/>
        <v>6</v>
      </c>
      <c r="N65" s="264">
        <f t="shared" si="36"/>
        <v>7</v>
      </c>
      <c r="O65" s="264">
        <f t="shared" si="36"/>
        <v>8</v>
      </c>
      <c r="P65" s="265">
        <f>O65+1</f>
        <v>9</v>
      </c>
      <c r="Q65" s="385"/>
      <c r="R65" s="273">
        <f>X64+1</f>
        <v>7</v>
      </c>
      <c r="S65" s="274">
        <f>R65+1</f>
        <v>8</v>
      </c>
      <c r="T65" s="274">
        <f t="shared" ref="T65:U67" si="37">S65+1</f>
        <v>9</v>
      </c>
      <c r="U65" s="274">
        <f t="shared" si="37"/>
        <v>10</v>
      </c>
      <c r="V65" s="266">
        <f t="shared" si="33"/>
        <v>11</v>
      </c>
      <c r="W65" s="266">
        <f t="shared" si="33"/>
        <v>12</v>
      </c>
      <c r="X65" s="267">
        <f>W65+1</f>
        <v>13</v>
      </c>
      <c r="Y65" s="256"/>
      <c r="Z65" s="256"/>
      <c r="AA65" s="229">
        <f>AG64+1</f>
        <v>7</v>
      </c>
      <c r="AB65" s="231">
        <f>AA65+1</f>
        <v>8</v>
      </c>
      <c r="AC65" s="231">
        <f t="shared" si="34"/>
        <v>9</v>
      </c>
      <c r="AD65" s="231">
        <f t="shared" si="34"/>
        <v>10</v>
      </c>
      <c r="AE65" s="258">
        <f t="shared" si="34"/>
        <v>11</v>
      </c>
      <c r="AF65" s="258">
        <f t="shared" si="34"/>
        <v>12</v>
      </c>
      <c r="AG65" s="230">
        <f>AF65+1</f>
        <v>13</v>
      </c>
      <c r="AH65" s="256"/>
    </row>
    <row r="66" spans="1:34" ht="13.5" customHeight="1" x14ac:dyDescent="0.15">
      <c r="A66" s="256"/>
      <c r="B66" s="268">
        <f>H65+1</f>
        <v>12</v>
      </c>
      <c r="C66" s="270">
        <f>B66+1</f>
        <v>13</v>
      </c>
      <c r="D66" s="270">
        <f t="shared" si="35"/>
        <v>14</v>
      </c>
      <c r="E66" s="270">
        <f t="shared" si="35"/>
        <v>15</v>
      </c>
      <c r="F66" s="270">
        <f t="shared" si="35"/>
        <v>16</v>
      </c>
      <c r="G66" s="270">
        <f t="shared" si="35"/>
        <v>17</v>
      </c>
      <c r="H66" s="262">
        <f>G66+1</f>
        <v>18</v>
      </c>
      <c r="I66" s="385"/>
      <c r="J66" s="271">
        <f>P65+1</f>
        <v>10</v>
      </c>
      <c r="K66" s="264">
        <f>J66+1</f>
        <v>11</v>
      </c>
      <c r="L66" s="264">
        <f t="shared" si="36"/>
        <v>12</v>
      </c>
      <c r="M66" s="264">
        <f t="shared" si="36"/>
        <v>13</v>
      </c>
      <c r="N66" s="264">
        <f t="shared" si="36"/>
        <v>14</v>
      </c>
      <c r="O66" s="264">
        <f t="shared" si="36"/>
        <v>15</v>
      </c>
      <c r="P66" s="265">
        <f t="shared" si="36"/>
        <v>16</v>
      </c>
      <c r="Q66" s="385"/>
      <c r="R66" s="273">
        <f>X65+1</f>
        <v>14</v>
      </c>
      <c r="S66" s="266">
        <f>R66+1</f>
        <v>15</v>
      </c>
      <c r="T66" s="266">
        <f t="shared" si="37"/>
        <v>16</v>
      </c>
      <c r="U66" s="266">
        <f t="shared" si="37"/>
        <v>17</v>
      </c>
      <c r="V66" s="266">
        <f t="shared" si="33"/>
        <v>18</v>
      </c>
      <c r="W66" s="266">
        <f t="shared" si="33"/>
        <v>19</v>
      </c>
      <c r="X66" s="267">
        <f t="shared" si="33"/>
        <v>20</v>
      </c>
      <c r="Y66" s="256"/>
      <c r="Z66" s="256"/>
      <c r="AA66" s="229">
        <f>AG65+1</f>
        <v>14</v>
      </c>
      <c r="AB66" s="258">
        <f>AA66+1</f>
        <v>15</v>
      </c>
      <c r="AC66" s="258">
        <f t="shared" si="34"/>
        <v>16</v>
      </c>
      <c r="AD66" s="258">
        <f t="shared" si="34"/>
        <v>17</v>
      </c>
      <c r="AE66" s="258">
        <f t="shared" si="34"/>
        <v>18</v>
      </c>
      <c r="AF66" s="258">
        <f t="shared" si="34"/>
        <v>19</v>
      </c>
      <c r="AG66" s="230">
        <f t="shared" si="34"/>
        <v>20</v>
      </c>
      <c r="AH66" s="256"/>
    </row>
    <row r="67" spans="1:34" ht="13.5" customHeight="1" x14ac:dyDescent="0.15">
      <c r="A67" s="256"/>
      <c r="B67" s="268">
        <f>H66+1</f>
        <v>19</v>
      </c>
      <c r="C67" s="275">
        <f t="shared" ref="C67" si="38">B67+1</f>
        <v>20</v>
      </c>
      <c r="D67" s="275">
        <f t="shared" ref="D67" si="39">C67+1</f>
        <v>21</v>
      </c>
      <c r="E67" s="275">
        <f t="shared" si="35"/>
        <v>22</v>
      </c>
      <c r="F67" s="275">
        <f t="shared" si="35"/>
        <v>23</v>
      </c>
      <c r="G67" s="275">
        <f t="shared" si="35"/>
        <v>24</v>
      </c>
      <c r="H67" s="276">
        <f t="shared" si="35"/>
        <v>25</v>
      </c>
      <c r="I67" s="385"/>
      <c r="J67" s="271">
        <f>P66+1</f>
        <v>17</v>
      </c>
      <c r="K67" s="264">
        <f>J67+1</f>
        <v>18</v>
      </c>
      <c r="L67" s="264">
        <f t="shared" si="36"/>
        <v>19</v>
      </c>
      <c r="M67" s="264">
        <f t="shared" si="36"/>
        <v>20</v>
      </c>
      <c r="N67" s="264">
        <f t="shared" si="36"/>
        <v>21</v>
      </c>
      <c r="O67" s="264">
        <f t="shared" si="36"/>
        <v>22</v>
      </c>
      <c r="P67" s="265">
        <f t="shared" si="36"/>
        <v>23</v>
      </c>
      <c r="Q67" s="385"/>
      <c r="R67" s="273">
        <f>X66+1</f>
        <v>21</v>
      </c>
      <c r="S67" s="266">
        <f>R67+1</f>
        <v>22</v>
      </c>
      <c r="T67" s="266">
        <f t="shared" si="37"/>
        <v>23</v>
      </c>
      <c r="U67" s="266">
        <f t="shared" si="37"/>
        <v>24</v>
      </c>
      <c r="V67" s="266">
        <f t="shared" si="33"/>
        <v>25</v>
      </c>
      <c r="W67" s="266">
        <f t="shared" si="33"/>
        <v>26</v>
      </c>
      <c r="X67" s="267">
        <f t="shared" si="33"/>
        <v>27</v>
      </c>
      <c r="Y67" s="256"/>
      <c r="Z67" s="256"/>
      <c r="AA67" s="229">
        <f>AG66+1</f>
        <v>21</v>
      </c>
      <c r="AB67" s="258">
        <f>AA67+1</f>
        <v>22</v>
      </c>
      <c r="AC67" s="258">
        <f t="shared" si="34"/>
        <v>23</v>
      </c>
      <c r="AD67" s="258">
        <f t="shared" si="34"/>
        <v>24</v>
      </c>
      <c r="AE67" s="258">
        <f t="shared" si="34"/>
        <v>25</v>
      </c>
      <c r="AF67" s="258">
        <f t="shared" si="34"/>
        <v>26</v>
      </c>
      <c r="AG67" s="230">
        <f t="shared" si="34"/>
        <v>27</v>
      </c>
      <c r="AH67" s="256"/>
    </row>
    <row r="68" spans="1:34" ht="13.5" customHeight="1" x14ac:dyDescent="0.15">
      <c r="A68" s="256"/>
      <c r="B68" s="277">
        <f>H67+1</f>
        <v>26</v>
      </c>
      <c r="C68" s="275">
        <f t="shared" ref="C68" si="40">B68+1</f>
        <v>27</v>
      </c>
      <c r="D68" s="285">
        <f t="shared" si="35"/>
        <v>28</v>
      </c>
      <c r="E68" s="278">
        <f t="shared" si="35"/>
        <v>29</v>
      </c>
      <c r="F68" s="285">
        <f t="shared" si="35"/>
        <v>30</v>
      </c>
      <c r="G68" s="389"/>
      <c r="H68" s="230"/>
      <c r="I68" s="385"/>
      <c r="J68" s="271">
        <f>P67+1</f>
        <v>24</v>
      </c>
      <c r="K68" s="264">
        <f t="shared" ref="K68" si="41">J68+1</f>
        <v>25</v>
      </c>
      <c r="L68" s="264">
        <f t="shared" si="36"/>
        <v>26</v>
      </c>
      <c r="M68" s="264">
        <f t="shared" si="36"/>
        <v>27</v>
      </c>
      <c r="N68" s="264">
        <f t="shared" ref="N68" si="42">M68+1</f>
        <v>28</v>
      </c>
      <c r="O68" s="264">
        <f t="shared" ref="O68" si="43">N68+1</f>
        <v>29</v>
      </c>
      <c r="P68" s="265">
        <f t="shared" si="36"/>
        <v>30</v>
      </c>
      <c r="Q68" s="385"/>
      <c r="R68" s="273">
        <f>X67+1</f>
        <v>28</v>
      </c>
      <c r="S68" s="266">
        <f t="shared" ref="S68:T68" si="44">R68+1</f>
        <v>29</v>
      </c>
      <c r="T68" s="279">
        <f t="shared" si="44"/>
        <v>30</v>
      </c>
      <c r="U68" s="389"/>
      <c r="V68" s="389"/>
      <c r="W68" s="389"/>
      <c r="X68" s="230"/>
      <c r="Y68" s="256"/>
      <c r="Z68" s="256"/>
      <c r="AA68" s="229">
        <f>AG67+1</f>
        <v>28</v>
      </c>
      <c r="AB68" s="258">
        <f t="shared" ref="AB68:AB69" si="45">AA68+1</f>
        <v>29</v>
      </c>
      <c r="AC68" s="258">
        <f t="shared" si="34"/>
        <v>30</v>
      </c>
      <c r="AD68" s="258">
        <f t="shared" si="34"/>
        <v>31</v>
      </c>
      <c r="AE68" s="258">
        <f t="shared" si="34"/>
        <v>32</v>
      </c>
      <c r="AF68" s="258">
        <f t="shared" si="34"/>
        <v>33</v>
      </c>
      <c r="AG68" s="230">
        <f t="shared" si="34"/>
        <v>34</v>
      </c>
      <c r="AH68" s="256"/>
    </row>
    <row r="69" spans="1:34" ht="13.5" customHeight="1" x14ac:dyDescent="0.15">
      <c r="A69" s="256"/>
      <c r="B69" s="229"/>
      <c r="C69" s="389"/>
      <c r="D69" s="389"/>
      <c r="E69" s="389"/>
      <c r="F69" s="389"/>
      <c r="G69" s="389"/>
      <c r="H69" s="230"/>
      <c r="I69" s="385"/>
      <c r="J69" s="271">
        <f>P68+1</f>
        <v>31</v>
      </c>
      <c r="K69" s="389"/>
      <c r="L69" s="389"/>
      <c r="M69" s="389"/>
      <c r="N69" s="389"/>
      <c r="O69" s="389"/>
      <c r="P69" s="230"/>
      <c r="Q69" s="385"/>
      <c r="R69" s="229"/>
      <c r="S69" s="389"/>
      <c r="T69" s="389"/>
      <c r="U69" s="389"/>
      <c r="V69" s="389"/>
      <c r="W69" s="389"/>
      <c r="X69" s="230"/>
      <c r="Y69" s="256"/>
      <c r="Z69" s="256"/>
      <c r="AA69" s="229">
        <f>AG68+1</f>
        <v>35</v>
      </c>
      <c r="AB69" s="258">
        <f t="shared" si="45"/>
        <v>36</v>
      </c>
      <c r="AC69" s="258">
        <f t="shared" si="34"/>
        <v>37</v>
      </c>
      <c r="AD69" s="258">
        <f t="shared" si="34"/>
        <v>38</v>
      </c>
      <c r="AE69" s="258">
        <f t="shared" si="34"/>
        <v>39</v>
      </c>
      <c r="AF69" s="258">
        <f t="shared" si="34"/>
        <v>40</v>
      </c>
      <c r="AG69" s="230">
        <f t="shared" si="34"/>
        <v>41</v>
      </c>
      <c r="AH69" s="256"/>
    </row>
    <row r="70" spans="1:34" ht="13.5" customHeight="1" x14ac:dyDescent="0.15">
      <c r="A70" s="256"/>
      <c r="B70" s="555" t="s">
        <v>226</v>
      </c>
      <c r="C70" s="556"/>
      <c r="D70" s="557">
        <f>COUNT(C64:G69)-1</f>
        <v>21</v>
      </c>
      <c r="E70" s="557"/>
      <c r="F70" s="390" t="s">
        <v>7</v>
      </c>
      <c r="G70" s="390"/>
      <c r="H70" s="233"/>
      <c r="I70" s="385"/>
      <c r="J70" s="555" t="s">
        <v>226</v>
      </c>
      <c r="K70" s="556"/>
      <c r="L70" s="557">
        <f>COUNT(K64:O69)-3</f>
        <v>18</v>
      </c>
      <c r="M70" s="557"/>
      <c r="N70" s="390" t="s">
        <v>7</v>
      </c>
      <c r="O70" s="390"/>
      <c r="P70" s="233"/>
      <c r="Q70" s="385"/>
      <c r="R70" s="555" t="s">
        <v>226</v>
      </c>
      <c r="S70" s="556"/>
      <c r="T70" s="557">
        <f>COUNT(S64:W69)</f>
        <v>22</v>
      </c>
      <c r="U70" s="557"/>
      <c r="V70" s="390" t="s">
        <v>7</v>
      </c>
      <c r="W70" s="390"/>
      <c r="X70" s="233"/>
      <c r="Y70" s="256"/>
      <c r="Z70" s="256"/>
      <c r="AA70" s="256"/>
      <c r="AB70" s="256"/>
      <c r="AC70" s="256"/>
      <c r="AD70" s="256"/>
      <c r="AE70" s="256"/>
      <c r="AF70" s="256"/>
      <c r="AG70" s="256"/>
      <c r="AH70" s="256"/>
    </row>
    <row r="71" spans="1:34" ht="13.5" customHeight="1" x14ac:dyDescent="0.15">
      <c r="A71" s="256"/>
      <c r="B71" s="558" t="s">
        <v>225</v>
      </c>
      <c r="C71" s="559"/>
      <c r="D71" s="552">
        <f>30-D70</f>
        <v>9</v>
      </c>
      <c r="E71" s="552"/>
      <c r="F71" s="388" t="s">
        <v>7</v>
      </c>
      <c r="G71" s="388"/>
      <c r="H71" s="235"/>
      <c r="I71" s="385"/>
      <c r="J71" s="558" t="s">
        <v>225</v>
      </c>
      <c r="K71" s="559"/>
      <c r="L71" s="552">
        <f>31-L70</f>
        <v>13</v>
      </c>
      <c r="M71" s="552"/>
      <c r="N71" s="388" t="s">
        <v>7</v>
      </c>
      <c r="O71" s="388"/>
      <c r="P71" s="235"/>
      <c r="Q71" s="385"/>
      <c r="R71" s="558" t="s">
        <v>225</v>
      </c>
      <c r="S71" s="559"/>
      <c r="T71" s="552">
        <f>30-T70</f>
        <v>8</v>
      </c>
      <c r="U71" s="552"/>
      <c r="V71" s="388" t="s">
        <v>7</v>
      </c>
      <c r="W71" s="388"/>
      <c r="X71" s="235"/>
      <c r="Y71" s="256"/>
      <c r="Z71" s="256"/>
      <c r="AA71" s="256"/>
      <c r="AB71" s="256"/>
      <c r="AC71" s="256"/>
      <c r="AD71" s="256"/>
      <c r="AE71" s="256"/>
      <c r="AF71" s="256"/>
      <c r="AG71" s="256"/>
      <c r="AH71" s="256"/>
    </row>
    <row r="72" spans="1:34" ht="13.5" customHeight="1" x14ac:dyDescent="0.15">
      <c r="A72" s="256"/>
      <c r="B72" s="217"/>
      <c r="C72" s="387"/>
      <c r="D72" s="387"/>
      <c r="E72" s="387"/>
      <c r="F72" s="387"/>
      <c r="G72" s="387"/>
      <c r="H72" s="218"/>
      <c r="I72" s="385"/>
      <c r="J72" s="217"/>
      <c r="K72" s="387"/>
      <c r="L72" s="387"/>
      <c r="M72" s="387"/>
      <c r="N72" s="387"/>
      <c r="O72" s="387"/>
      <c r="P72" s="218"/>
      <c r="Q72" s="385"/>
      <c r="R72" s="217"/>
      <c r="S72" s="387"/>
      <c r="T72" s="387"/>
      <c r="U72" s="387"/>
      <c r="V72" s="387"/>
      <c r="W72" s="387"/>
      <c r="X72" s="218"/>
      <c r="Y72" s="256"/>
      <c r="Z72" s="256"/>
      <c r="AA72" s="256"/>
      <c r="AB72" s="256"/>
      <c r="AC72" s="256"/>
      <c r="AD72" s="256"/>
      <c r="AE72" s="256"/>
      <c r="AF72" s="256"/>
      <c r="AG72" s="256"/>
      <c r="AH72" s="256"/>
    </row>
    <row r="73" spans="1:34" ht="13.5" customHeight="1" x14ac:dyDescent="0.15">
      <c r="A73" s="256"/>
      <c r="B73" s="219"/>
      <c r="C73" s="386"/>
      <c r="D73" s="386"/>
      <c r="E73" s="386"/>
      <c r="F73" s="386"/>
      <c r="G73" s="386"/>
      <c r="H73" s="220"/>
      <c r="I73" s="385"/>
      <c r="K73" s="385"/>
      <c r="L73" s="385"/>
      <c r="M73" s="385"/>
      <c r="N73" s="385"/>
      <c r="O73" s="385"/>
      <c r="Q73" s="385"/>
      <c r="S73" s="385"/>
      <c r="T73" s="385"/>
      <c r="U73" s="385"/>
      <c r="V73" s="385"/>
      <c r="W73" s="385"/>
      <c r="Y73" s="256"/>
      <c r="Z73" s="256"/>
      <c r="AA73" s="256"/>
      <c r="AB73" s="256"/>
      <c r="AC73" s="256"/>
      <c r="AD73" s="256"/>
      <c r="AE73" s="256"/>
      <c r="AF73" s="256"/>
      <c r="AG73" s="256"/>
      <c r="AH73" s="256"/>
    </row>
    <row r="74" spans="1:34" ht="13.5" customHeight="1" x14ac:dyDescent="0.15">
      <c r="A74" s="256"/>
      <c r="B74" s="561" t="s">
        <v>241</v>
      </c>
      <c r="C74" s="561"/>
      <c r="D74" s="561"/>
      <c r="E74" s="561"/>
      <c r="F74" s="561"/>
      <c r="G74" s="561"/>
      <c r="H74" s="561"/>
      <c r="I74" s="385"/>
      <c r="J74" s="561" t="s">
        <v>240</v>
      </c>
      <c r="K74" s="561"/>
      <c r="L74" s="561"/>
      <c r="M74" s="561"/>
      <c r="N74" s="561"/>
      <c r="O74" s="561"/>
      <c r="P74" s="561"/>
      <c r="Q74" s="385"/>
      <c r="R74" s="561" t="s">
        <v>239</v>
      </c>
      <c r="S74" s="561"/>
      <c r="T74" s="561"/>
      <c r="U74" s="561"/>
      <c r="V74" s="561"/>
      <c r="W74" s="561"/>
      <c r="X74" s="561"/>
      <c r="Y74" s="256"/>
      <c r="Z74" s="256"/>
      <c r="AA74" s="256"/>
      <c r="AB74" s="256"/>
      <c r="AC74" s="256"/>
      <c r="AD74" s="256"/>
      <c r="AE74" s="256"/>
      <c r="AF74" s="256"/>
      <c r="AG74" s="256"/>
      <c r="AH74" s="256"/>
    </row>
    <row r="75" spans="1:34" ht="13.5" customHeight="1" x14ac:dyDescent="0.15">
      <c r="A75" s="256"/>
      <c r="B75" s="229" t="s">
        <v>7</v>
      </c>
      <c r="C75" s="389" t="s">
        <v>232</v>
      </c>
      <c r="D75" s="389" t="s">
        <v>231</v>
      </c>
      <c r="E75" s="389" t="s">
        <v>230</v>
      </c>
      <c r="F75" s="389" t="s">
        <v>229</v>
      </c>
      <c r="G75" s="389" t="s">
        <v>228</v>
      </c>
      <c r="H75" s="230" t="s">
        <v>227</v>
      </c>
      <c r="I75" s="385"/>
      <c r="J75" s="229" t="s">
        <v>7</v>
      </c>
      <c r="K75" s="389" t="s">
        <v>232</v>
      </c>
      <c r="L75" s="389" t="s">
        <v>231</v>
      </c>
      <c r="M75" s="389" t="s">
        <v>230</v>
      </c>
      <c r="N75" s="389" t="s">
        <v>229</v>
      </c>
      <c r="O75" s="389" t="s">
        <v>228</v>
      </c>
      <c r="P75" s="230" t="s">
        <v>227</v>
      </c>
      <c r="Q75" s="385"/>
      <c r="R75" s="229" t="s">
        <v>7</v>
      </c>
      <c r="S75" s="389" t="s">
        <v>232</v>
      </c>
      <c r="T75" s="389" t="s">
        <v>231</v>
      </c>
      <c r="U75" s="389" t="s">
        <v>230</v>
      </c>
      <c r="V75" s="389" t="s">
        <v>229</v>
      </c>
      <c r="W75" s="389" t="s">
        <v>228</v>
      </c>
      <c r="X75" s="230" t="s">
        <v>227</v>
      </c>
      <c r="Y75" s="256"/>
      <c r="Z75" s="256"/>
      <c r="AA75" s="256"/>
      <c r="AB75" s="256"/>
      <c r="AC75" s="256"/>
      <c r="AD75" s="256"/>
      <c r="AE75" s="256"/>
      <c r="AF75" s="256"/>
      <c r="AG75" s="256"/>
      <c r="AH75" s="256"/>
    </row>
    <row r="76" spans="1:34" ht="13.5" customHeight="1" x14ac:dyDescent="0.15">
      <c r="A76" s="256"/>
      <c r="B76" s="389"/>
      <c r="C76" s="389"/>
      <c r="D76" s="389"/>
      <c r="E76" s="389">
        <f t="shared" ref="E76:E78" si="46">D76+1</f>
        <v>1</v>
      </c>
      <c r="F76" s="389">
        <f t="shared" ref="F76:F78" si="47">E76+1</f>
        <v>2</v>
      </c>
      <c r="G76" s="389">
        <f t="shared" ref="G76:G78" si="48">F76+1</f>
        <v>3</v>
      </c>
      <c r="H76" s="281">
        <f t="shared" ref="C76:H80" si="49">G76+1</f>
        <v>4</v>
      </c>
      <c r="I76" s="385"/>
      <c r="J76" s="389"/>
      <c r="K76" s="389"/>
      <c r="L76" s="389"/>
      <c r="M76" s="389"/>
      <c r="N76" s="389"/>
      <c r="O76" s="389"/>
      <c r="P76" s="281">
        <f>O76+1</f>
        <v>1</v>
      </c>
      <c r="Q76" s="385"/>
      <c r="R76" s="389"/>
      <c r="S76" s="231"/>
      <c r="T76" s="283">
        <f t="shared" ref="T76" si="50">S76+1</f>
        <v>1</v>
      </c>
      <c r="U76" s="283">
        <f t="shared" ref="U76" si="51">T76+1</f>
        <v>2</v>
      </c>
      <c r="V76" s="280">
        <f t="shared" ref="V76" si="52">U76+1</f>
        <v>3</v>
      </c>
      <c r="W76" s="280">
        <f t="shared" ref="W76:X79" si="53">V76+1</f>
        <v>4</v>
      </c>
      <c r="X76" s="281">
        <f>W76+1</f>
        <v>5</v>
      </c>
      <c r="Y76" s="256"/>
      <c r="Z76" s="256"/>
      <c r="AA76" s="256"/>
      <c r="AB76" s="256"/>
      <c r="AC76" s="256"/>
      <c r="AD76" s="256"/>
      <c r="AE76" s="256"/>
      <c r="AF76" s="256"/>
      <c r="AG76" s="256"/>
      <c r="AH76" s="256"/>
    </row>
    <row r="77" spans="1:34" ht="13.5" customHeight="1" x14ac:dyDescent="0.15">
      <c r="A77" s="256"/>
      <c r="B77" s="282">
        <f t="shared" ref="B77:B78" si="54">H76+1</f>
        <v>5</v>
      </c>
      <c r="C77" s="280">
        <f t="shared" si="49"/>
        <v>6</v>
      </c>
      <c r="D77" s="280">
        <f t="shared" ref="D77:D78" si="55">C77+1</f>
        <v>7</v>
      </c>
      <c r="E77" s="280">
        <f t="shared" si="46"/>
        <v>8</v>
      </c>
      <c r="F77" s="280">
        <f t="shared" si="47"/>
        <v>9</v>
      </c>
      <c r="G77" s="280">
        <f t="shared" si="48"/>
        <v>10</v>
      </c>
      <c r="H77" s="281">
        <f t="shared" si="49"/>
        <v>11</v>
      </c>
      <c r="I77" s="385"/>
      <c r="J77" s="282">
        <f>P76+1</f>
        <v>2</v>
      </c>
      <c r="K77" s="283">
        <f>J77+1</f>
        <v>3</v>
      </c>
      <c r="L77" s="283">
        <f t="shared" ref="K77:P80" si="56">K77+1</f>
        <v>4</v>
      </c>
      <c r="M77" s="283">
        <f t="shared" si="56"/>
        <v>5</v>
      </c>
      <c r="N77" s="280">
        <f t="shared" si="56"/>
        <v>6</v>
      </c>
      <c r="O77" s="280">
        <f t="shared" si="56"/>
        <v>7</v>
      </c>
      <c r="P77" s="281">
        <f>O77+1</f>
        <v>8</v>
      </c>
      <c r="Q77" s="385"/>
      <c r="R77" s="282">
        <f>X76+1</f>
        <v>6</v>
      </c>
      <c r="S77" s="283">
        <f>R77+1</f>
        <v>7</v>
      </c>
      <c r="T77" s="283">
        <f t="shared" ref="T77:V80" si="57">S77+1</f>
        <v>8</v>
      </c>
      <c r="U77" s="283">
        <f t="shared" si="57"/>
        <v>9</v>
      </c>
      <c r="V77" s="280">
        <f t="shared" si="57"/>
        <v>10</v>
      </c>
      <c r="W77" s="389">
        <f t="shared" si="53"/>
        <v>11</v>
      </c>
      <c r="X77" s="230">
        <f>W77+1</f>
        <v>12</v>
      </c>
      <c r="Y77" s="256"/>
      <c r="Z77" s="256"/>
      <c r="AA77" s="256"/>
      <c r="AB77" s="256"/>
      <c r="AC77" s="256"/>
      <c r="AD77" s="256"/>
      <c r="AE77" s="256"/>
      <c r="AF77" s="256"/>
      <c r="AG77" s="256"/>
      <c r="AH77" s="256"/>
    </row>
    <row r="78" spans="1:34" ht="13.5" customHeight="1" x14ac:dyDescent="0.15">
      <c r="A78" s="256"/>
      <c r="B78" s="282">
        <f t="shared" si="54"/>
        <v>12</v>
      </c>
      <c r="C78" s="280">
        <f t="shared" si="49"/>
        <v>13</v>
      </c>
      <c r="D78" s="280">
        <f t="shared" si="55"/>
        <v>14</v>
      </c>
      <c r="E78" s="280">
        <f t="shared" si="46"/>
        <v>15</v>
      </c>
      <c r="F78" s="280">
        <f t="shared" si="47"/>
        <v>16</v>
      </c>
      <c r="G78" s="280">
        <f t="shared" si="48"/>
        <v>17</v>
      </c>
      <c r="H78" s="281">
        <f t="shared" si="49"/>
        <v>18</v>
      </c>
      <c r="I78" s="385"/>
      <c r="J78" s="282">
        <f>P77+1</f>
        <v>9</v>
      </c>
      <c r="K78" s="284">
        <f t="shared" si="56"/>
        <v>10</v>
      </c>
      <c r="L78" s="280">
        <f t="shared" si="56"/>
        <v>11</v>
      </c>
      <c r="M78" s="280">
        <f t="shared" si="56"/>
        <v>12</v>
      </c>
      <c r="N78" s="280">
        <f t="shared" si="56"/>
        <v>13</v>
      </c>
      <c r="O78" s="280">
        <f t="shared" si="56"/>
        <v>14</v>
      </c>
      <c r="P78" s="281">
        <f t="shared" si="56"/>
        <v>15</v>
      </c>
      <c r="Q78" s="385"/>
      <c r="R78" s="229">
        <f>X77+1</f>
        <v>13</v>
      </c>
      <c r="S78" s="389">
        <f>R78+1</f>
        <v>14</v>
      </c>
      <c r="T78" s="389">
        <f t="shared" si="57"/>
        <v>15</v>
      </c>
      <c r="U78" s="389">
        <f t="shared" si="57"/>
        <v>16</v>
      </c>
      <c r="V78" s="389">
        <f t="shared" si="57"/>
        <v>17</v>
      </c>
      <c r="W78" s="389">
        <f t="shared" si="53"/>
        <v>18</v>
      </c>
      <c r="X78" s="230">
        <f t="shared" si="53"/>
        <v>19</v>
      </c>
      <c r="Y78" s="256"/>
      <c r="Z78" s="256"/>
      <c r="AA78" s="256"/>
      <c r="AB78" s="256"/>
      <c r="AC78" s="256"/>
      <c r="AD78" s="256"/>
      <c r="AE78" s="256"/>
      <c r="AF78" s="256"/>
      <c r="AG78" s="256"/>
      <c r="AH78" s="256"/>
    </row>
    <row r="79" spans="1:34" ht="13.5" customHeight="1" x14ac:dyDescent="0.15">
      <c r="A79" s="256"/>
      <c r="B79" s="282">
        <f>H78+1</f>
        <v>19</v>
      </c>
      <c r="C79" s="284">
        <f>B79+1</f>
        <v>20</v>
      </c>
      <c r="D79" s="280">
        <f t="shared" si="49"/>
        <v>21</v>
      </c>
      <c r="E79" s="280">
        <f t="shared" si="49"/>
        <v>22</v>
      </c>
      <c r="F79" s="280">
        <f t="shared" si="49"/>
        <v>23</v>
      </c>
      <c r="G79" s="280">
        <f t="shared" si="49"/>
        <v>24</v>
      </c>
      <c r="H79" s="281">
        <f t="shared" si="49"/>
        <v>25</v>
      </c>
      <c r="I79" s="385"/>
      <c r="J79" s="282">
        <f>P78+1</f>
        <v>16</v>
      </c>
      <c r="K79" s="280">
        <f>J79+1</f>
        <v>17</v>
      </c>
      <c r="L79" s="280">
        <f t="shared" si="56"/>
        <v>18</v>
      </c>
      <c r="M79" s="280">
        <f t="shared" si="56"/>
        <v>19</v>
      </c>
      <c r="N79" s="280">
        <f t="shared" si="56"/>
        <v>20</v>
      </c>
      <c r="O79" s="280">
        <f t="shared" si="56"/>
        <v>21</v>
      </c>
      <c r="P79" s="281">
        <f t="shared" si="56"/>
        <v>22</v>
      </c>
      <c r="Q79" s="385"/>
      <c r="R79" s="229">
        <f>X78+1</f>
        <v>20</v>
      </c>
      <c r="S79" s="232">
        <f t="shared" ref="S79:S80" si="58">R79+1</f>
        <v>21</v>
      </c>
      <c r="T79" s="232">
        <f>S79+1</f>
        <v>22</v>
      </c>
      <c r="U79" s="232">
        <f t="shared" si="57"/>
        <v>23</v>
      </c>
      <c r="V79" s="389">
        <f t="shared" si="57"/>
        <v>24</v>
      </c>
      <c r="W79" s="389">
        <f t="shared" si="53"/>
        <v>25</v>
      </c>
      <c r="X79" s="230">
        <f t="shared" si="53"/>
        <v>26</v>
      </c>
      <c r="Y79" s="256"/>
      <c r="Z79" s="256"/>
      <c r="AA79" s="256"/>
      <c r="AB79" s="256"/>
      <c r="AC79" s="256"/>
      <c r="AD79" s="256"/>
      <c r="AE79" s="256"/>
      <c r="AF79" s="256"/>
      <c r="AG79" s="256"/>
      <c r="AH79" s="256"/>
    </row>
    <row r="80" spans="1:34" ht="13.5" customHeight="1" x14ac:dyDescent="0.15">
      <c r="A80" s="256"/>
      <c r="B80" s="282">
        <f>H79+1</f>
        <v>26</v>
      </c>
      <c r="C80" s="280">
        <f t="shared" ref="C80" si="59">B80+1</f>
        <v>27</v>
      </c>
      <c r="D80" s="280">
        <f t="shared" si="49"/>
        <v>28</v>
      </c>
      <c r="E80" s="280">
        <f t="shared" si="49"/>
        <v>29</v>
      </c>
      <c r="F80" s="280">
        <f t="shared" si="49"/>
        <v>30</v>
      </c>
      <c r="G80" s="280">
        <f t="shared" si="49"/>
        <v>31</v>
      </c>
      <c r="H80" s="230"/>
      <c r="I80" s="385"/>
      <c r="J80" s="282">
        <f>P79+1</f>
        <v>23</v>
      </c>
      <c r="K80" s="280">
        <f t="shared" ref="K80" si="60">J80+1</f>
        <v>24</v>
      </c>
      <c r="L80" s="280">
        <f t="shared" si="56"/>
        <v>25</v>
      </c>
      <c r="M80" s="280">
        <f t="shared" si="56"/>
        <v>26</v>
      </c>
      <c r="N80" s="280">
        <f t="shared" si="56"/>
        <v>27</v>
      </c>
      <c r="O80" s="280">
        <f t="shared" si="56"/>
        <v>28</v>
      </c>
      <c r="P80" s="281">
        <f>O80+1</f>
        <v>29</v>
      </c>
      <c r="Q80" s="385"/>
      <c r="R80" s="229">
        <f>X79+1</f>
        <v>27</v>
      </c>
      <c r="S80" s="389">
        <f t="shared" si="58"/>
        <v>28</v>
      </c>
      <c r="T80" s="389">
        <f t="shared" si="57"/>
        <v>29</v>
      </c>
      <c r="U80" s="389">
        <f t="shared" si="57"/>
        <v>30</v>
      </c>
      <c r="V80" s="389"/>
      <c r="W80" s="389"/>
      <c r="X80" s="230"/>
      <c r="Y80" s="256"/>
      <c r="Z80" s="256"/>
      <c r="AA80" s="256"/>
      <c r="AB80" s="256"/>
      <c r="AC80" s="256"/>
      <c r="AD80" s="256"/>
      <c r="AE80" s="256"/>
      <c r="AF80" s="256"/>
      <c r="AG80" s="256"/>
      <c r="AH80" s="256"/>
    </row>
    <row r="81" spans="1:34" ht="13.5" customHeight="1" x14ac:dyDescent="0.15">
      <c r="A81" s="256"/>
      <c r="B81" s="229"/>
      <c r="C81" s="389"/>
      <c r="D81" s="389"/>
      <c r="E81" s="389"/>
      <c r="F81" s="389"/>
      <c r="G81" s="389"/>
      <c r="H81" s="230"/>
      <c r="I81" s="385"/>
      <c r="J81" s="282">
        <f>P80+1</f>
        <v>30</v>
      </c>
      <c r="K81" s="396">
        <f>J81+1</f>
        <v>31</v>
      </c>
      <c r="L81" s="389"/>
      <c r="M81" s="389"/>
      <c r="N81" s="389"/>
      <c r="O81" s="389"/>
      <c r="P81" s="230"/>
      <c r="Q81" s="385"/>
      <c r="R81" s="229"/>
      <c r="S81" s="389"/>
      <c r="T81" s="389"/>
      <c r="U81" s="389"/>
      <c r="V81" s="389"/>
      <c r="W81" s="389"/>
      <c r="X81" s="230"/>
      <c r="Y81" s="256"/>
      <c r="Z81" s="256"/>
      <c r="AA81" s="256"/>
      <c r="AB81" s="256"/>
      <c r="AC81" s="256"/>
      <c r="AD81" s="256"/>
      <c r="AE81" s="256"/>
      <c r="AF81" s="256"/>
      <c r="AG81" s="256"/>
      <c r="AH81" s="256"/>
    </row>
    <row r="82" spans="1:34" ht="13.5" customHeight="1" x14ac:dyDescent="0.15">
      <c r="A82" s="256"/>
      <c r="B82" s="555" t="s">
        <v>226</v>
      </c>
      <c r="C82" s="556"/>
      <c r="D82" s="557">
        <f>COUNT(C76:G81)-1</f>
        <v>22</v>
      </c>
      <c r="E82" s="557"/>
      <c r="F82" s="390" t="s">
        <v>7</v>
      </c>
      <c r="G82" s="390"/>
      <c r="H82" s="233"/>
      <c r="I82" s="385"/>
      <c r="J82" s="555" t="s">
        <v>226</v>
      </c>
      <c r="K82" s="562"/>
      <c r="L82" s="557">
        <f>COUNT(K76:O81)-1</f>
        <v>20</v>
      </c>
      <c r="M82" s="557"/>
      <c r="N82" s="390" t="s">
        <v>7</v>
      </c>
      <c r="O82" s="390"/>
      <c r="P82" s="233"/>
      <c r="Q82" s="385"/>
      <c r="R82" s="555" t="s">
        <v>226</v>
      </c>
      <c r="S82" s="556"/>
      <c r="T82" s="557">
        <f>COUNT(S76:W81)-3</f>
        <v>19</v>
      </c>
      <c r="U82" s="557"/>
      <c r="V82" s="390" t="s">
        <v>7</v>
      </c>
      <c r="W82" s="390"/>
      <c r="X82" s="233"/>
      <c r="Y82" s="256"/>
      <c r="Z82" s="256"/>
      <c r="AA82" s="256"/>
      <c r="AB82" s="256"/>
      <c r="AC82" s="256"/>
      <c r="AD82" s="256"/>
      <c r="AE82" s="256"/>
      <c r="AF82" s="256"/>
      <c r="AG82" s="256"/>
      <c r="AH82" s="256"/>
    </row>
    <row r="83" spans="1:34" ht="13.5" customHeight="1" x14ac:dyDescent="0.15">
      <c r="A83" s="256"/>
      <c r="B83" s="558" t="s">
        <v>225</v>
      </c>
      <c r="C83" s="559"/>
      <c r="D83" s="552">
        <f>31-D82</f>
        <v>9</v>
      </c>
      <c r="E83" s="552"/>
      <c r="F83" s="388" t="s">
        <v>7</v>
      </c>
      <c r="G83" s="388"/>
      <c r="H83" s="235"/>
      <c r="I83" s="385"/>
      <c r="J83" s="558" t="s">
        <v>225</v>
      </c>
      <c r="K83" s="559"/>
      <c r="L83" s="552">
        <f>31-L82</f>
        <v>11</v>
      </c>
      <c r="M83" s="552"/>
      <c r="N83" s="388" t="s">
        <v>7</v>
      </c>
      <c r="O83" s="388"/>
      <c r="P83" s="235"/>
      <c r="Q83" s="385"/>
      <c r="R83" s="558" t="s">
        <v>225</v>
      </c>
      <c r="S83" s="559"/>
      <c r="T83" s="552">
        <f>30-T82</f>
        <v>11</v>
      </c>
      <c r="U83" s="552"/>
      <c r="V83" s="388" t="s">
        <v>7</v>
      </c>
      <c r="W83" s="388"/>
      <c r="X83" s="235"/>
      <c r="Y83" s="256"/>
      <c r="Z83" s="256"/>
      <c r="AA83" s="256"/>
      <c r="AB83" s="256"/>
      <c r="AC83" s="256"/>
      <c r="AD83" s="256"/>
      <c r="AE83" s="256"/>
      <c r="AF83" s="256"/>
      <c r="AG83" s="256"/>
      <c r="AH83" s="256"/>
    </row>
    <row r="84" spans="1:34" ht="13.5" customHeight="1" x14ac:dyDescent="0.15">
      <c r="A84" s="256"/>
      <c r="C84" s="385"/>
      <c r="D84" s="385"/>
      <c r="E84" s="385"/>
      <c r="F84" s="385"/>
      <c r="G84" s="385"/>
      <c r="I84" s="385"/>
      <c r="J84" s="385"/>
      <c r="K84" s="385"/>
      <c r="L84" s="385"/>
      <c r="M84" s="385"/>
      <c r="N84" s="385"/>
      <c r="O84" s="385"/>
      <c r="P84" s="385"/>
      <c r="Q84" s="385"/>
      <c r="R84" s="385"/>
      <c r="S84" s="385"/>
      <c r="T84" s="385"/>
      <c r="U84" s="385"/>
      <c r="V84" s="385"/>
      <c r="W84" s="385"/>
      <c r="X84" s="385"/>
      <c r="Y84" s="256"/>
      <c r="Z84" s="256"/>
      <c r="AA84" s="256"/>
      <c r="AB84" s="256"/>
      <c r="AC84" s="256"/>
      <c r="AD84" s="256"/>
      <c r="AE84" s="256"/>
      <c r="AF84" s="256"/>
      <c r="AG84" s="256"/>
      <c r="AH84" s="256"/>
    </row>
    <row r="85" spans="1:34" ht="13.5" customHeight="1" x14ac:dyDescent="0.15">
      <c r="A85" s="256"/>
      <c r="C85" s="385"/>
      <c r="D85" s="385"/>
      <c r="E85" s="385"/>
      <c r="F85" s="385"/>
      <c r="G85" s="385"/>
      <c r="I85" s="385"/>
      <c r="K85" s="385"/>
      <c r="L85" s="385"/>
      <c r="M85" s="385"/>
      <c r="N85" s="385"/>
      <c r="O85" s="385"/>
      <c r="Q85" s="385"/>
      <c r="S85" s="385"/>
      <c r="T85" s="385"/>
      <c r="U85" s="385"/>
      <c r="V85" s="385"/>
      <c r="W85" s="385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</row>
    <row r="86" spans="1:34" s="385" customFormat="1" ht="13.5" customHeight="1" x14ac:dyDescent="0.15">
      <c r="B86" s="561" t="s">
        <v>238</v>
      </c>
      <c r="C86" s="561"/>
      <c r="D86" s="561"/>
      <c r="E86" s="561"/>
      <c r="F86" s="561"/>
      <c r="G86" s="561"/>
      <c r="H86" s="561"/>
      <c r="J86" s="561" t="s">
        <v>237</v>
      </c>
      <c r="K86" s="561"/>
      <c r="L86" s="561"/>
      <c r="M86" s="561"/>
      <c r="N86" s="561"/>
      <c r="O86" s="561"/>
      <c r="P86" s="561"/>
      <c r="R86" s="561" t="s">
        <v>236</v>
      </c>
      <c r="S86" s="561"/>
      <c r="T86" s="561"/>
      <c r="U86" s="561"/>
      <c r="V86" s="561"/>
      <c r="W86" s="561"/>
      <c r="X86" s="561"/>
    </row>
    <row r="87" spans="1:34" s="385" customFormat="1" ht="13.5" customHeight="1" x14ac:dyDescent="0.15">
      <c r="B87" s="229" t="s">
        <v>7</v>
      </c>
      <c r="C87" s="389" t="s">
        <v>232</v>
      </c>
      <c r="D87" s="389" t="s">
        <v>231</v>
      </c>
      <c r="E87" s="389" t="s">
        <v>230</v>
      </c>
      <c r="F87" s="389" t="s">
        <v>229</v>
      </c>
      <c r="G87" s="389" t="s">
        <v>228</v>
      </c>
      <c r="H87" s="230" t="s">
        <v>227</v>
      </c>
      <c r="J87" s="229" t="s">
        <v>7</v>
      </c>
      <c r="K87" s="389" t="s">
        <v>232</v>
      </c>
      <c r="L87" s="389" t="s">
        <v>231</v>
      </c>
      <c r="M87" s="389" t="s">
        <v>230</v>
      </c>
      <c r="N87" s="389" t="s">
        <v>229</v>
      </c>
      <c r="O87" s="389" t="s">
        <v>228</v>
      </c>
      <c r="P87" s="230" t="s">
        <v>227</v>
      </c>
      <c r="R87" s="229" t="s">
        <v>7</v>
      </c>
      <c r="S87" s="389" t="s">
        <v>232</v>
      </c>
      <c r="T87" s="389" t="s">
        <v>231</v>
      </c>
      <c r="U87" s="389" t="s">
        <v>230</v>
      </c>
      <c r="V87" s="389" t="s">
        <v>229</v>
      </c>
      <c r="W87" s="389" t="s">
        <v>228</v>
      </c>
      <c r="X87" s="230" t="s">
        <v>227</v>
      </c>
    </row>
    <row r="88" spans="1:34" s="385" customFormat="1" ht="13.5" customHeight="1" x14ac:dyDescent="0.15">
      <c r="B88" s="389"/>
      <c r="C88" s="389"/>
      <c r="D88" s="392"/>
      <c r="E88" s="231"/>
      <c r="F88" s="279">
        <f t="shared" ref="F88:F92" si="61">E88+1</f>
        <v>1</v>
      </c>
      <c r="G88" s="264">
        <f t="shared" ref="G88:G92" si="62">F88+1</f>
        <v>2</v>
      </c>
      <c r="H88" s="265">
        <f>G88+1</f>
        <v>3</v>
      </c>
      <c r="J88" s="278">
        <f t="shared" ref="J88" si="63">I88+1</f>
        <v>1</v>
      </c>
      <c r="K88" s="275">
        <f t="shared" ref="K88" si="64">J88+1</f>
        <v>2</v>
      </c>
      <c r="L88" s="278">
        <f t="shared" ref="L88" si="65">K88+1</f>
        <v>3</v>
      </c>
      <c r="M88" s="275">
        <f t="shared" ref="M88" si="66">L88+1</f>
        <v>4</v>
      </c>
      <c r="N88" s="275">
        <f t="shared" ref="N88" si="67">M88+1</f>
        <v>5</v>
      </c>
      <c r="O88" s="275">
        <f t="shared" ref="O88:O91" si="68">N88+1</f>
        <v>6</v>
      </c>
      <c r="P88" s="276">
        <f>O88+1</f>
        <v>7</v>
      </c>
      <c r="R88" s="232"/>
      <c r="S88" s="389"/>
      <c r="T88" s="266">
        <f t="shared" ref="T88:T92" si="69">S88+1</f>
        <v>1</v>
      </c>
      <c r="U88" s="266">
        <f t="shared" ref="U88:U92" si="70">T88+1</f>
        <v>2</v>
      </c>
      <c r="V88" s="266">
        <f t="shared" ref="V88:V92" si="71">U88+1</f>
        <v>3</v>
      </c>
      <c r="W88" s="266">
        <f t="shared" ref="W88:W91" si="72">V88+1</f>
        <v>4</v>
      </c>
      <c r="X88" s="267">
        <f>W88+1</f>
        <v>5</v>
      </c>
    </row>
    <row r="89" spans="1:34" s="385" customFormat="1" ht="13.5" customHeight="1" x14ac:dyDescent="0.15">
      <c r="B89" s="271">
        <f>H88+1</f>
        <v>4</v>
      </c>
      <c r="C89" s="272">
        <f>B89+1</f>
        <v>5</v>
      </c>
      <c r="D89" s="272">
        <f t="shared" ref="D89:D92" si="73">C89+1</f>
        <v>6</v>
      </c>
      <c r="E89" s="272">
        <f t="shared" ref="E89:E92" si="74">D89+1</f>
        <v>7</v>
      </c>
      <c r="F89" s="264">
        <f t="shared" si="61"/>
        <v>8</v>
      </c>
      <c r="G89" s="264">
        <f t="shared" si="62"/>
        <v>9</v>
      </c>
      <c r="H89" s="265">
        <f>G89+1</f>
        <v>10</v>
      </c>
      <c r="J89" s="277">
        <f>P88+1</f>
        <v>8</v>
      </c>
      <c r="K89" s="275">
        <f>J89+1</f>
        <v>9</v>
      </c>
      <c r="L89" s="285">
        <f t="shared" ref="L89:L91" si="75">K89+1</f>
        <v>10</v>
      </c>
      <c r="M89" s="285">
        <f t="shared" ref="M89:M91" si="76">L89+1</f>
        <v>11</v>
      </c>
      <c r="N89" s="275">
        <f t="shared" ref="N89:N91" si="77">M89+1</f>
        <v>12</v>
      </c>
      <c r="O89" s="275">
        <f t="shared" si="68"/>
        <v>13</v>
      </c>
      <c r="P89" s="276">
        <f>O89+1</f>
        <v>14</v>
      </c>
      <c r="R89" s="273">
        <f>X88+1</f>
        <v>6</v>
      </c>
      <c r="S89" s="274">
        <f>R89+1</f>
        <v>7</v>
      </c>
      <c r="T89" s="274">
        <f t="shared" si="69"/>
        <v>8</v>
      </c>
      <c r="U89" s="274">
        <f t="shared" si="70"/>
        <v>9</v>
      </c>
      <c r="V89" s="266">
        <f t="shared" si="71"/>
        <v>10</v>
      </c>
      <c r="W89" s="266">
        <f t="shared" si="72"/>
        <v>11</v>
      </c>
      <c r="X89" s="267">
        <f>W89+1</f>
        <v>12</v>
      </c>
    </row>
    <row r="90" spans="1:34" s="385" customFormat="1" ht="13.5" customHeight="1" x14ac:dyDescent="0.15">
      <c r="B90" s="271">
        <f>H89+1</f>
        <v>11</v>
      </c>
      <c r="C90" s="263">
        <f>B90+1</f>
        <v>12</v>
      </c>
      <c r="D90" s="264">
        <f t="shared" si="73"/>
        <v>13</v>
      </c>
      <c r="E90" s="264">
        <f t="shared" si="74"/>
        <v>14</v>
      </c>
      <c r="F90" s="264">
        <f t="shared" si="61"/>
        <v>15</v>
      </c>
      <c r="G90" s="264">
        <f t="shared" si="62"/>
        <v>16</v>
      </c>
      <c r="H90" s="265">
        <f t="shared" ref="H90:H92" si="78">G90+1</f>
        <v>17</v>
      </c>
      <c r="J90" s="277">
        <f>P89+1</f>
        <v>15</v>
      </c>
      <c r="K90" s="270">
        <f>J90+1</f>
        <v>16</v>
      </c>
      <c r="L90" s="270">
        <f t="shared" si="75"/>
        <v>17</v>
      </c>
      <c r="M90" s="270">
        <f t="shared" si="76"/>
        <v>18</v>
      </c>
      <c r="N90" s="270">
        <f t="shared" si="77"/>
        <v>19</v>
      </c>
      <c r="O90" s="270">
        <f t="shared" si="68"/>
        <v>20</v>
      </c>
      <c r="P90" s="262">
        <f t="shared" ref="P90:P91" si="79">O90+1</f>
        <v>21</v>
      </c>
      <c r="R90" s="273">
        <f>X89+1</f>
        <v>13</v>
      </c>
      <c r="S90" s="266">
        <f>R90+1</f>
        <v>14</v>
      </c>
      <c r="T90" s="266">
        <f t="shared" si="69"/>
        <v>15</v>
      </c>
      <c r="U90" s="266">
        <f t="shared" si="70"/>
        <v>16</v>
      </c>
      <c r="V90" s="266">
        <f t="shared" si="71"/>
        <v>17</v>
      </c>
      <c r="W90" s="266">
        <f t="shared" si="72"/>
        <v>18</v>
      </c>
      <c r="X90" s="267">
        <f t="shared" ref="X90:X91" si="80">W90+1</f>
        <v>19</v>
      </c>
    </row>
    <row r="91" spans="1:34" s="385" customFormat="1" ht="13.5" customHeight="1" x14ac:dyDescent="0.15">
      <c r="B91" s="271">
        <f>H90+1</f>
        <v>18</v>
      </c>
      <c r="C91" s="264">
        <f>B91+1</f>
        <v>19</v>
      </c>
      <c r="D91" s="264">
        <f t="shared" si="73"/>
        <v>20</v>
      </c>
      <c r="E91" s="264">
        <f t="shared" si="74"/>
        <v>21</v>
      </c>
      <c r="F91" s="264">
        <f t="shared" si="61"/>
        <v>22</v>
      </c>
      <c r="G91" s="264">
        <f t="shared" si="62"/>
        <v>23</v>
      </c>
      <c r="H91" s="265">
        <f t="shared" si="78"/>
        <v>24</v>
      </c>
      <c r="J91" s="268">
        <f>P90+1</f>
        <v>22</v>
      </c>
      <c r="K91" s="286">
        <f>J91+1</f>
        <v>23</v>
      </c>
      <c r="L91" s="270">
        <f t="shared" si="75"/>
        <v>24</v>
      </c>
      <c r="M91" s="269">
        <f t="shared" si="76"/>
        <v>25</v>
      </c>
      <c r="N91" s="270">
        <f t="shared" si="77"/>
        <v>26</v>
      </c>
      <c r="O91" s="270">
        <f t="shared" si="68"/>
        <v>27</v>
      </c>
      <c r="P91" s="262">
        <f t="shared" si="79"/>
        <v>28</v>
      </c>
      <c r="R91" s="273">
        <f>X90+1</f>
        <v>20</v>
      </c>
      <c r="S91" s="266">
        <f>R91+1</f>
        <v>21</v>
      </c>
      <c r="T91" s="266">
        <f t="shared" si="69"/>
        <v>22</v>
      </c>
      <c r="U91" s="266">
        <f t="shared" si="70"/>
        <v>23</v>
      </c>
      <c r="V91" s="266">
        <f t="shared" si="71"/>
        <v>24</v>
      </c>
      <c r="W91" s="266">
        <f t="shared" si="72"/>
        <v>25</v>
      </c>
      <c r="X91" s="267">
        <f t="shared" si="80"/>
        <v>26</v>
      </c>
    </row>
    <row r="92" spans="1:34" s="385" customFormat="1" ht="13.5" customHeight="1" x14ac:dyDescent="0.15">
      <c r="B92" s="271">
        <f>H91+1</f>
        <v>25</v>
      </c>
      <c r="C92" s="264">
        <f t="shared" ref="C92" si="81">B92+1</f>
        <v>26</v>
      </c>
      <c r="D92" s="264">
        <f t="shared" si="73"/>
        <v>27</v>
      </c>
      <c r="E92" s="264">
        <f t="shared" si="74"/>
        <v>28</v>
      </c>
      <c r="F92" s="264">
        <f t="shared" si="61"/>
        <v>29</v>
      </c>
      <c r="G92" s="264">
        <f t="shared" si="62"/>
        <v>30</v>
      </c>
      <c r="H92" s="397">
        <f t="shared" si="78"/>
        <v>31</v>
      </c>
      <c r="J92" s="268">
        <f>P91+1</f>
        <v>29</v>
      </c>
      <c r="K92" s="270">
        <f t="shared" ref="K92" si="82">J92+1</f>
        <v>30</v>
      </c>
      <c r="L92" s="389"/>
      <c r="M92" s="389"/>
      <c r="N92" s="389"/>
      <c r="O92" s="389"/>
      <c r="P92" s="230"/>
      <c r="R92" s="273">
        <f>X91+1</f>
        <v>27</v>
      </c>
      <c r="S92" s="287">
        <f t="shared" ref="S92" si="83">R92+1</f>
        <v>28</v>
      </c>
      <c r="T92" s="287">
        <f t="shared" si="69"/>
        <v>29</v>
      </c>
      <c r="U92" s="287">
        <f t="shared" si="70"/>
        <v>30</v>
      </c>
      <c r="V92" s="287">
        <f t="shared" si="71"/>
        <v>31</v>
      </c>
      <c r="W92" s="364"/>
      <c r="X92" s="230"/>
    </row>
    <row r="93" spans="1:34" s="385" customFormat="1" ht="13.5" customHeight="1" x14ac:dyDescent="0.15">
      <c r="B93" s="229"/>
      <c r="C93" s="389"/>
      <c r="D93" s="389"/>
      <c r="E93" s="389"/>
      <c r="F93" s="389"/>
      <c r="G93" s="389"/>
      <c r="H93" s="230"/>
      <c r="J93" s="229"/>
      <c r="K93" s="389"/>
      <c r="L93" s="389"/>
      <c r="M93" s="389"/>
      <c r="N93" s="389"/>
      <c r="O93" s="389"/>
      <c r="P93" s="230"/>
      <c r="R93" s="229"/>
      <c r="S93" s="389"/>
      <c r="T93" s="389"/>
      <c r="U93" s="389"/>
      <c r="V93" s="389"/>
      <c r="W93" s="389"/>
      <c r="X93" s="230"/>
    </row>
    <row r="94" spans="1:34" s="385" customFormat="1" ht="13.5" customHeight="1" x14ac:dyDescent="0.15">
      <c r="B94" s="555" t="s">
        <v>226</v>
      </c>
      <c r="C94" s="556"/>
      <c r="D94" s="557">
        <f>COUNT(C88:G93)-1</f>
        <v>21</v>
      </c>
      <c r="E94" s="557"/>
      <c r="F94" s="390" t="s">
        <v>7</v>
      </c>
      <c r="G94" s="390"/>
      <c r="H94" s="233"/>
      <c r="J94" s="555" t="s">
        <v>226</v>
      </c>
      <c r="K94" s="562"/>
      <c r="L94" s="557">
        <f>COUNT(K88:O93)-2</f>
        <v>19</v>
      </c>
      <c r="M94" s="557"/>
      <c r="N94" s="390" t="s">
        <v>7</v>
      </c>
      <c r="O94" s="390"/>
      <c r="P94" s="233"/>
      <c r="R94" s="555" t="s">
        <v>226</v>
      </c>
      <c r="S94" s="556"/>
      <c r="T94" s="557">
        <f>COUNT(S88:W93)-4</f>
        <v>19</v>
      </c>
      <c r="U94" s="557"/>
      <c r="V94" s="390" t="s">
        <v>7</v>
      </c>
      <c r="W94" s="390"/>
      <c r="X94" s="233"/>
    </row>
    <row r="95" spans="1:34" s="385" customFormat="1" ht="13.5" customHeight="1" x14ac:dyDescent="0.15">
      <c r="B95" s="558" t="s">
        <v>225</v>
      </c>
      <c r="C95" s="560"/>
      <c r="D95" s="552">
        <f>31-D94</f>
        <v>10</v>
      </c>
      <c r="E95" s="560"/>
      <c r="F95" s="388" t="s">
        <v>7</v>
      </c>
      <c r="G95" s="388"/>
      <c r="H95" s="235"/>
      <c r="J95" s="558" t="s">
        <v>225</v>
      </c>
      <c r="K95" s="559"/>
      <c r="L95" s="552">
        <f>30-L94</f>
        <v>11</v>
      </c>
      <c r="M95" s="552"/>
      <c r="N95" s="388" t="s">
        <v>7</v>
      </c>
      <c r="O95" s="388"/>
      <c r="P95" s="235"/>
      <c r="R95" s="558" t="s">
        <v>225</v>
      </c>
      <c r="S95" s="559"/>
      <c r="T95" s="552">
        <f>31-T94</f>
        <v>12</v>
      </c>
      <c r="U95" s="552"/>
      <c r="V95" s="388" t="s">
        <v>7</v>
      </c>
      <c r="W95" s="388"/>
      <c r="X95" s="235"/>
    </row>
    <row r="96" spans="1:34" s="385" customFormat="1" ht="13.5" customHeight="1" x14ac:dyDescent="0.15">
      <c r="B96" s="226"/>
      <c r="H96" s="227"/>
      <c r="J96" s="221"/>
      <c r="P96" s="222"/>
      <c r="R96" s="221"/>
      <c r="X96" s="222"/>
    </row>
    <row r="97" spans="1:34" s="385" customFormat="1" ht="13.5" customHeight="1" x14ac:dyDescent="0.15">
      <c r="B97" s="228"/>
      <c r="H97" s="227"/>
      <c r="J97" s="221"/>
      <c r="P97" s="222"/>
      <c r="R97" s="221"/>
      <c r="X97" s="222"/>
    </row>
    <row r="98" spans="1:34" s="385" customFormat="1" ht="13.5" customHeight="1" x14ac:dyDescent="0.15">
      <c r="B98" s="561" t="s">
        <v>235</v>
      </c>
      <c r="C98" s="561"/>
      <c r="D98" s="561"/>
      <c r="E98" s="561"/>
      <c r="F98" s="561"/>
      <c r="G98" s="561"/>
      <c r="H98" s="561"/>
      <c r="J98" s="561" t="s">
        <v>234</v>
      </c>
      <c r="K98" s="561"/>
      <c r="L98" s="561"/>
      <c r="M98" s="561"/>
      <c r="N98" s="561"/>
      <c r="O98" s="561"/>
      <c r="P98" s="561"/>
      <c r="R98" s="561" t="s">
        <v>233</v>
      </c>
      <c r="S98" s="561"/>
      <c r="T98" s="561"/>
      <c r="U98" s="561"/>
      <c r="V98" s="561"/>
      <c r="W98" s="561"/>
      <c r="X98" s="561"/>
    </row>
    <row r="99" spans="1:34" s="385" customFormat="1" ht="13.5" customHeight="1" x14ac:dyDescent="0.15">
      <c r="B99" s="229" t="s">
        <v>7</v>
      </c>
      <c r="C99" s="389" t="s">
        <v>232</v>
      </c>
      <c r="D99" s="389" t="s">
        <v>231</v>
      </c>
      <c r="E99" s="389" t="s">
        <v>230</v>
      </c>
      <c r="F99" s="389" t="s">
        <v>229</v>
      </c>
      <c r="G99" s="389" t="s">
        <v>228</v>
      </c>
      <c r="H99" s="230" t="s">
        <v>227</v>
      </c>
      <c r="J99" s="229" t="s">
        <v>7</v>
      </c>
      <c r="K99" s="389" t="s">
        <v>232</v>
      </c>
      <c r="L99" s="389" t="s">
        <v>231</v>
      </c>
      <c r="M99" s="389" t="s">
        <v>230</v>
      </c>
      <c r="N99" s="389" t="s">
        <v>229</v>
      </c>
      <c r="O99" s="389" t="s">
        <v>228</v>
      </c>
      <c r="P99" s="230" t="s">
        <v>227</v>
      </c>
      <c r="R99" s="229" t="s">
        <v>7</v>
      </c>
      <c r="S99" s="389" t="s">
        <v>232</v>
      </c>
      <c r="T99" s="389" t="s">
        <v>231</v>
      </c>
      <c r="U99" s="389" t="s">
        <v>230</v>
      </c>
      <c r="V99" s="389" t="s">
        <v>229</v>
      </c>
      <c r="W99" s="389" t="s">
        <v>228</v>
      </c>
      <c r="X99" s="230" t="s">
        <v>227</v>
      </c>
    </row>
    <row r="100" spans="1:34" s="385" customFormat="1" ht="13.5" customHeight="1" x14ac:dyDescent="0.15">
      <c r="B100" s="232"/>
      <c r="C100" s="232"/>
      <c r="D100" s="364"/>
      <c r="E100" s="232"/>
      <c r="F100" s="364"/>
      <c r="G100" s="287">
        <f t="shared" ref="G100:G104" si="84">F100+1</f>
        <v>1</v>
      </c>
      <c r="H100" s="267">
        <f>G100+1</f>
        <v>2</v>
      </c>
      <c r="J100" s="389"/>
      <c r="K100" s="274">
        <f>J100+1</f>
        <v>1</v>
      </c>
      <c r="L100" s="274">
        <f t="shared" ref="L100" si="85">K100+1</f>
        <v>2</v>
      </c>
      <c r="M100" s="274">
        <f t="shared" ref="M100" si="86">L100+1</f>
        <v>3</v>
      </c>
      <c r="N100" s="266">
        <f t="shared" ref="N100" si="87">M100+1</f>
        <v>4</v>
      </c>
      <c r="O100" s="266">
        <f t="shared" ref="O100" si="88">N100+1</f>
        <v>5</v>
      </c>
      <c r="P100" s="267">
        <f>O100+1</f>
        <v>6</v>
      </c>
      <c r="R100" s="389"/>
      <c r="S100" s="274">
        <f>R100+1</f>
        <v>1</v>
      </c>
      <c r="T100" s="274">
        <f t="shared" ref="T100" si="89">S100+1</f>
        <v>2</v>
      </c>
      <c r="U100" s="274">
        <f t="shared" ref="U100" si="90">T100+1</f>
        <v>3</v>
      </c>
      <c r="V100" s="266">
        <f t="shared" ref="V100" si="91">U100+1</f>
        <v>4</v>
      </c>
      <c r="W100" s="266">
        <f t="shared" ref="W100" si="92">V100+1</f>
        <v>5</v>
      </c>
      <c r="X100" s="267">
        <f>W100+1</f>
        <v>6</v>
      </c>
    </row>
    <row r="101" spans="1:34" s="385" customFormat="1" ht="13.5" customHeight="1" x14ac:dyDescent="0.15">
      <c r="B101" s="273">
        <f>H100+1</f>
        <v>3</v>
      </c>
      <c r="C101" s="274">
        <f t="shared" ref="C101" si="93">B101+1</f>
        <v>4</v>
      </c>
      <c r="D101" s="274">
        <f t="shared" ref="D101:D104" si="94">C101+1</f>
        <v>5</v>
      </c>
      <c r="E101" s="274">
        <f t="shared" ref="E101:E104" si="95">D101+1</f>
        <v>6</v>
      </c>
      <c r="F101" s="266">
        <f t="shared" ref="F101:F104" si="96">E101+1</f>
        <v>7</v>
      </c>
      <c r="G101" s="266">
        <f t="shared" si="84"/>
        <v>8</v>
      </c>
      <c r="H101" s="267">
        <f>G101+1</f>
        <v>9</v>
      </c>
      <c r="J101" s="273">
        <f>P100+1</f>
        <v>7</v>
      </c>
      <c r="K101" s="274">
        <f>J101+1</f>
        <v>8</v>
      </c>
      <c r="L101" s="274">
        <f t="shared" ref="L101:L103" si="97">K101+1</f>
        <v>9</v>
      </c>
      <c r="M101" s="274">
        <f t="shared" ref="M101:M103" si="98">L101+1</f>
        <v>10</v>
      </c>
      <c r="N101" s="288">
        <f t="shared" ref="N101:N103" si="99">M101+1</f>
        <v>11</v>
      </c>
      <c r="O101" s="266">
        <f t="shared" ref="O101:O103" si="100">N101+1</f>
        <v>12</v>
      </c>
      <c r="P101" s="267">
        <f>O101+1</f>
        <v>13</v>
      </c>
      <c r="R101" s="273">
        <f>X100+1</f>
        <v>7</v>
      </c>
      <c r="S101" s="274">
        <f>R101+1</f>
        <v>8</v>
      </c>
      <c r="T101" s="274">
        <f t="shared" ref="T101:T104" si="101">S101+1</f>
        <v>9</v>
      </c>
      <c r="U101" s="274">
        <f t="shared" ref="U101:U104" si="102">T101+1</f>
        <v>10</v>
      </c>
      <c r="V101" s="266">
        <f t="shared" ref="V101:V103" si="103">U101+1</f>
        <v>11</v>
      </c>
      <c r="W101" s="266">
        <f t="shared" ref="W101:W103" si="104">V101+1</f>
        <v>12</v>
      </c>
      <c r="X101" s="267">
        <f>W101+1</f>
        <v>13</v>
      </c>
    </row>
    <row r="102" spans="1:34" s="385" customFormat="1" ht="13.5" customHeight="1" x14ac:dyDescent="0.15">
      <c r="B102" s="273">
        <f>H101+1</f>
        <v>10</v>
      </c>
      <c r="C102" s="288">
        <f>B102+1</f>
        <v>11</v>
      </c>
      <c r="D102" s="266">
        <f t="shared" si="94"/>
        <v>12</v>
      </c>
      <c r="E102" s="266">
        <f t="shared" si="95"/>
        <v>13</v>
      </c>
      <c r="F102" s="266">
        <f t="shared" si="96"/>
        <v>14</v>
      </c>
      <c r="G102" s="266">
        <f t="shared" si="84"/>
        <v>15</v>
      </c>
      <c r="H102" s="267">
        <f t="shared" ref="H102:H104" si="105">G102+1</f>
        <v>16</v>
      </c>
      <c r="J102" s="273">
        <f>P101+1</f>
        <v>14</v>
      </c>
      <c r="K102" s="274">
        <f>J102+1</f>
        <v>15</v>
      </c>
      <c r="L102" s="274">
        <f t="shared" si="97"/>
        <v>16</v>
      </c>
      <c r="M102" s="266">
        <f t="shared" si="98"/>
        <v>17</v>
      </c>
      <c r="N102" s="266">
        <f t="shared" si="99"/>
        <v>18</v>
      </c>
      <c r="O102" s="266">
        <f t="shared" si="100"/>
        <v>19</v>
      </c>
      <c r="P102" s="267">
        <f t="shared" ref="P102" si="106">O102+1</f>
        <v>20</v>
      </c>
      <c r="R102" s="273">
        <f>X101+1</f>
        <v>14</v>
      </c>
      <c r="S102" s="266">
        <f>R102+1</f>
        <v>15</v>
      </c>
      <c r="T102" s="270">
        <f t="shared" si="101"/>
        <v>16</v>
      </c>
      <c r="U102" s="270">
        <f t="shared" si="102"/>
        <v>17</v>
      </c>
      <c r="V102" s="270">
        <f t="shared" si="103"/>
        <v>18</v>
      </c>
      <c r="W102" s="270">
        <f t="shared" si="104"/>
        <v>19</v>
      </c>
      <c r="X102" s="262">
        <f>W102+1</f>
        <v>20</v>
      </c>
    </row>
    <row r="103" spans="1:34" s="385" customFormat="1" ht="13.5" customHeight="1" x14ac:dyDescent="0.15">
      <c r="B103" s="273">
        <f>H102+1</f>
        <v>17</v>
      </c>
      <c r="C103" s="266">
        <f>B103+1</f>
        <v>18</v>
      </c>
      <c r="D103" s="266">
        <f t="shared" si="94"/>
        <v>19</v>
      </c>
      <c r="E103" s="266">
        <f t="shared" si="95"/>
        <v>20</v>
      </c>
      <c r="F103" s="266">
        <f t="shared" si="96"/>
        <v>21</v>
      </c>
      <c r="G103" s="266">
        <f t="shared" si="84"/>
        <v>22</v>
      </c>
      <c r="H103" s="267">
        <f t="shared" si="105"/>
        <v>23</v>
      </c>
      <c r="J103" s="273">
        <f>P102+1</f>
        <v>21</v>
      </c>
      <c r="K103" s="274">
        <f>J103+1</f>
        <v>22</v>
      </c>
      <c r="L103" s="288">
        <f t="shared" si="97"/>
        <v>23</v>
      </c>
      <c r="M103" s="266">
        <f t="shared" si="98"/>
        <v>24</v>
      </c>
      <c r="N103" s="266">
        <f t="shared" si="99"/>
        <v>25</v>
      </c>
      <c r="O103" s="266">
        <f t="shared" si="100"/>
        <v>26</v>
      </c>
      <c r="P103" s="267">
        <f>O103+1</f>
        <v>27</v>
      </c>
      <c r="R103" s="268">
        <f>X102+1</f>
        <v>21</v>
      </c>
      <c r="S103" s="286">
        <f>R103+1</f>
        <v>22</v>
      </c>
      <c r="T103" s="270">
        <f t="shared" si="101"/>
        <v>23</v>
      </c>
      <c r="U103" s="270">
        <f t="shared" si="102"/>
        <v>24</v>
      </c>
      <c r="V103" s="270">
        <f t="shared" si="103"/>
        <v>25</v>
      </c>
      <c r="W103" s="270">
        <f t="shared" si="104"/>
        <v>26</v>
      </c>
      <c r="X103" s="262">
        <f t="shared" ref="X103" si="107">W103+1</f>
        <v>27</v>
      </c>
    </row>
    <row r="104" spans="1:34" s="385" customFormat="1" ht="13.5" customHeight="1" x14ac:dyDescent="0.15">
      <c r="B104" s="273">
        <f>H103+1</f>
        <v>24</v>
      </c>
      <c r="C104" s="266">
        <f t="shared" ref="C104" si="108">B104+1</f>
        <v>25</v>
      </c>
      <c r="D104" s="266">
        <f t="shared" si="94"/>
        <v>26</v>
      </c>
      <c r="E104" s="274">
        <f t="shared" si="95"/>
        <v>27</v>
      </c>
      <c r="F104" s="274">
        <f t="shared" si="96"/>
        <v>28</v>
      </c>
      <c r="G104" s="274">
        <f t="shared" si="84"/>
        <v>29</v>
      </c>
      <c r="H104" s="267">
        <f t="shared" si="105"/>
        <v>30</v>
      </c>
      <c r="J104" s="273">
        <f>P103+1</f>
        <v>28</v>
      </c>
      <c r="K104" s="231"/>
      <c r="L104" s="231"/>
      <c r="M104" s="389"/>
      <c r="N104" s="389"/>
      <c r="O104" s="389"/>
      <c r="P104" s="230"/>
      <c r="R104" s="268">
        <f>X103+1</f>
        <v>28</v>
      </c>
      <c r="S104" s="270">
        <f t="shared" ref="S104" si="109">R104+1</f>
        <v>29</v>
      </c>
      <c r="T104" s="270">
        <f t="shared" si="101"/>
        <v>30</v>
      </c>
      <c r="U104" s="270">
        <f t="shared" si="102"/>
        <v>31</v>
      </c>
      <c r="V104" s="389"/>
      <c r="W104" s="389"/>
      <c r="X104" s="230"/>
    </row>
    <row r="105" spans="1:34" s="385" customFormat="1" ht="13.5" customHeight="1" x14ac:dyDescent="0.15">
      <c r="B105" s="273">
        <f>H104+1</f>
        <v>31</v>
      </c>
      <c r="C105" s="389"/>
      <c r="D105" s="389"/>
      <c r="E105" s="389"/>
      <c r="F105" s="389"/>
      <c r="G105" s="389"/>
      <c r="H105" s="230"/>
      <c r="J105" s="229"/>
      <c r="K105" s="389"/>
      <c r="L105" s="389"/>
      <c r="M105" s="389"/>
      <c r="N105" s="389"/>
      <c r="O105" s="389"/>
      <c r="P105" s="230"/>
      <c r="R105" s="229"/>
      <c r="S105" s="389"/>
      <c r="T105" s="389"/>
      <c r="U105" s="389"/>
      <c r="V105" s="389"/>
      <c r="W105" s="389"/>
      <c r="X105" s="230"/>
    </row>
    <row r="106" spans="1:34" s="385" customFormat="1" ht="13.5" customHeight="1" x14ac:dyDescent="0.15">
      <c r="B106" s="555" t="s">
        <v>226</v>
      </c>
      <c r="C106" s="556"/>
      <c r="D106" s="557">
        <f>COUNT(C100:G105)-2</f>
        <v>19</v>
      </c>
      <c r="E106" s="557"/>
      <c r="F106" s="390" t="s">
        <v>7</v>
      </c>
      <c r="G106" s="390"/>
      <c r="H106" s="233"/>
      <c r="J106" s="555" t="s">
        <v>226</v>
      </c>
      <c r="K106" s="556"/>
      <c r="L106" s="557">
        <f>COUNT(K100:O105)-2</f>
        <v>18</v>
      </c>
      <c r="M106" s="557"/>
      <c r="N106" s="390" t="s">
        <v>7</v>
      </c>
      <c r="O106" s="390"/>
      <c r="P106" s="233"/>
      <c r="R106" s="555" t="s">
        <v>226</v>
      </c>
      <c r="S106" s="556"/>
      <c r="T106" s="557">
        <f>COUNT(S100:W105)-1</f>
        <v>22</v>
      </c>
      <c r="U106" s="557"/>
      <c r="V106" s="390" t="s">
        <v>7</v>
      </c>
      <c r="W106" s="390"/>
      <c r="X106" s="233"/>
    </row>
    <row r="107" spans="1:34" s="385" customFormat="1" ht="13.5" customHeight="1" x14ac:dyDescent="0.15">
      <c r="B107" s="558" t="s">
        <v>225</v>
      </c>
      <c r="C107" s="559"/>
      <c r="D107" s="552">
        <f>31-D106</f>
        <v>12</v>
      </c>
      <c r="E107" s="552"/>
      <c r="F107" s="388" t="s">
        <v>7</v>
      </c>
      <c r="G107" s="388"/>
      <c r="H107" s="235"/>
      <c r="J107" s="558" t="s">
        <v>225</v>
      </c>
      <c r="K107" s="559"/>
      <c r="L107" s="552">
        <f>28-L106</f>
        <v>10</v>
      </c>
      <c r="M107" s="552"/>
      <c r="N107" s="388" t="s">
        <v>7</v>
      </c>
      <c r="O107" s="388"/>
      <c r="P107" s="235"/>
      <c r="R107" s="558" t="s">
        <v>225</v>
      </c>
      <c r="S107" s="559"/>
      <c r="T107" s="552">
        <f>31-T106</f>
        <v>9</v>
      </c>
      <c r="U107" s="552"/>
      <c r="V107" s="388" t="s">
        <v>7</v>
      </c>
      <c r="W107" s="388"/>
      <c r="X107" s="235"/>
    </row>
    <row r="108" spans="1:34" ht="13.5" customHeight="1" x14ac:dyDescent="0.15">
      <c r="A108" s="256"/>
      <c r="B108" s="553"/>
      <c r="C108" s="553"/>
      <c r="D108" s="554"/>
      <c r="E108" s="554"/>
      <c r="F108" s="260"/>
      <c r="G108" s="260"/>
      <c r="H108" s="218"/>
      <c r="I108" s="256"/>
      <c r="K108" s="256"/>
      <c r="L108" s="256"/>
      <c r="M108" s="256"/>
      <c r="N108" s="256"/>
      <c r="O108" s="256"/>
      <c r="Q108" s="256"/>
      <c r="S108" s="256"/>
      <c r="T108" s="256"/>
      <c r="U108" s="256"/>
      <c r="V108" s="256"/>
      <c r="W108" s="256"/>
      <c r="Y108" s="256"/>
      <c r="Z108" s="256"/>
      <c r="AA108" s="256"/>
      <c r="AB108" s="256"/>
      <c r="AC108" s="256"/>
      <c r="AD108" s="256"/>
      <c r="AE108" s="256"/>
      <c r="AF108" s="256"/>
      <c r="AG108" s="256"/>
      <c r="AH108" s="256"/>
    </row>
    <row r="109" spans="1:34" ht="13.5" customHeight="1" x14ac:dyDescent="0.15">
      <c r="A109" s="256"/>
      <c r="C109" s="256"/>
      <c r="D109" s="256"/>
      <c r="E109" s="256"/>
      <c r="F109" s="256"/>
      <c r="G109" s="256"/>
      <c r="I109" s="256"/>
      <c r="K109" s="256"/>
      <c r="L109" s="256"/>
      <c r="M109" s="256"/>
      <c r="N109" s="256"/>
      <c r="O109" s="256"/>
      <c r="Q109" s="256"/>
      <c r="S109" s="256"/>
      <c r="T109" s="256"/>
      <c r="U109" s="256"/>
      <c r="V109" s="256"/>
      <c r="W109" s="256"/>
      <c r="Y109" s="256"/>
      <c r="Z109" s="256"/>
      <c r="AA109" s="256"/>
      <c r="AB109" s="256"/>
      <c r="AC109" s="256"/>
      <c r="AD109" s="256"/>
      <c r="AE109" s="256"/>
      <c r="AF109" s="256"/>
      <c r="AG109" s="256"/>
      <c r="AH109" s="256"/>
    </row>
    <row r="110" spans="1:34" ht="13.5" customHeight="1" x14ac:dyDescent="0.15">
      <c r="A110" s="256"/>
      <c r="B110" s="549" t="s">
        <v>427</v>
      </c>
      <c r="C110" s="549"/>
      <c r="D110" s="549"/>
      <c r="E110" s="549"/>
      <c r="F110" s="549"/>
      <c r="G110" s="256"/>
      <c r="H110" s="178"/>
      <c r="I110" s="398" t="s">
        <v>429</v>
      </c>
      <c r="J110" s="399"/>
      <c r="K110" s="400"/>
      <c r="L110" s="400"/>
      <c r="M110" s="400"/>
      <c r="N110" s="400"/>
      <c r="O110" s="400"/>
      <c r="P110" s="401"/>
      <c r="Q110" s="400"/>
      <c r="R110" s="402"/>
      <c r="S110" s="237"/>
      <c r="T110" s="256"/>
      <c r="U110" s="256"/>
      <c r="V110" s="256"/>
      <c r="W110" s="256"/>
      <c r="Y110" s="256"/>
      <c r="Z110" s="256"/>
      <c r="AA110" s="256"/>
      <c r="AB110" s="256"/>
      <c r="AC110" s="256"/>
      <c r="AD110" s="256"/>
      <c r="AE110" s="256"/>
      <c r="AF110" s="256"/>
      <c r="AG110" s="256"/>
      <c r="AH110" s="256"/>
    </row>
    <row r="111" spans="1:34" ht="13.5" customHeight="1" x14ac:dyDescent="0.15">
      <c r="A111" s="256"/>
      <c r="B111" s="549" t="s">
        <v>226</v>
      </c>
      <c r="C111" s="549"/>
      <c r="D111" s="549">
        <f>SUM(D70,L70,T70,D82,L82,T82,D94,L94,T94,D106,L106,T106)</f>
        <v>240</v>
      </c>
      <c r="E111" s="549"/>
      <c r="F111" s="259" t="s">
        <v>7</v>
      </c>
      <c r="G111" s="256"/>
      <c r="H111" s="178"/>
      <c r="I111" s="178"/>
      <c r="J111" s="549"/>
      <c r="K111" s="549"/>
      <c r="L111" s="550"/>
      <c r="M111" s="550"/>
      <c r="N111" s="259"/>
      <c r="O111" s="238"/>
      <c r="Q111" s="256"/>
      <c r="S111" s="549"/>
      <c r="T111" s="549"/>
      <c r="U111" s="550"/>
      <c r="V111" s="550"/>
      <c r="W111" s="259"/>
      <c r="X111" s="238"/>
      <c r="Y111" s="256"/>
      <c r="Z111" s="256"/>
      <c r="AA111" s="256"/>
      <c r="AB111" s="256"/>
      <c r="AC111" s="256"/>
      <c r="AD111" s="256"/>
      <c r="AE111" s="256"/>
      <c r="AF111" s="256"/>
      <c r="AG111" s="256"/>
      <c r="AH111" s="256"/>
    </row>
    <row r="112" spans="1:34" ht="13.5" customHeight="1" x14ac:dyDescent="0.15">
      <c r="A112" s="256"/>
      <c r="B112" s="552" t="s">
        <v>225</v>
      </c>
      <c r="C112" s="552"/>
      <c r="D112" s="552">
        <f>SUM(D71,L71,T71,+D83+L83+T83,D95,L95,T95,D107,L107,T107)</f>
        <v>125</v>
      </c>
      <c r="E112" s="552"/>
      <c r="F112" s="257" t="s">
        <v>7</v>
      </c>
      <c r="G112" s="256"/>
      <c r="H112" s="177"/>
      <c r="I112" s="177"/>
      <c r="J112" s="549"/>
      <c r="K112" s="549"/>
      <c r="L112" s="550"/>
      <c r="M112" s="550"/>
      <c r="N112" s="259"/>
      <c r="O112" s="238"/>
      <c r="Q112" s="256"/>
      <c r="S112" s="549"/>
      <c r="T112" s="549"/>
      <c r="U112" s="550"/>
      <c r="V112" s="550"/>
      <c r="W112" s="259"/>
      <c r="X112" s="238"/>
      <c r="Y112" s="256"/>
      <c r="Z112" s="256"/>
      <c r="AA112" s="256"/>
      <c r="AB112" s="256"/>
      <c r="AC112" s="256"/>
      <c r="AD112" s="256"/>
      <c r="AE112" s="256"/>
      <c r="AF112" s="256"/>
      <c r="AG112" s="256"/>
      <c r="AH112" s="256"/>
    </row>
    <row r="113" spans="1:34" ht="13.5" customHeight="1" x14ac:dyDescent="0.15">
      <c r="A113" s="256"/>
      <c r="B113" s="549" t="s">
        <v>34</v>
      </c>
      <c r="C113" s="549"/>
      <c r="D113" s="549">
        <f>D111+D112</f>
        <v>365</v>
      </c>
      <c r="E113" s="549"/>
      <c r="F113" s="259" t="s">
        <v>7</v>
      </c>
      <c r="G113" s="256"/>
      <c r="H113" s="177"/>
      <c r="I113" s="177"/>
      <c r="J113" s="177"/>
      <c r="K113" s="177"/>
      <c r="L113" s="260"/>
      <c r="M113" s="239"/>
      <c r="N113" s="256"/>
      <c r="O113" s="256"/>
      <c r="Q113" s="256"/>
      <c r="S113" s="256"/>
      <c r="T113" s="256"/>
      <c r="U113" s="256"/>
      <c r="V113" s="256"/>
      <c r="W113" s="256"/>
      <c r="Y113" s="256"/>
      <c r="Z113" s="256"/>
      <c r="AA113" s="256"/>
      <c r="AB113" s="256"/>
      <c r="AC113" s="256"/>
      <c r="AD113" s="256"/>
      <c r="AE113" s="256"/>
      <c r="AF113" s="256"/>
      <c r="AG113" s="256"/>
      <c r="AH113" s="256"/>
    </row>
    <row r="114" spans="1:34" ht="13.5" customHeight="1" x14ac:dyDescent="0.15">
      <c r="A114" s="256"/>
      <c r="B114" s="259"/>
      <c r="C114" s="259"/>
      <c r="D114" s="259"/>
      <c r="E114" s="259"/>
      <c r="F114" s="259"/>
      <c r="G114" s="256"/>
      <c r="H114" s="177"/>
      <c r="I114" s="177"/>
      <c r="J114" s="177"/>
      <c r="K114" s="177"/>
      <c r="L114" s="260"/>
      <c r="M114" s="239"/>
      <c r="N114" s="256"/>
      <c r="O114" s="256"/>
      <c r="Q114" s="256"/>
      <c r="S114" s="256"/>
      <c r="T114" s="256"/>
      <c r="U114" s="256"/>
      <c r="V114" s="256"/>
      <c r="W114" s="256"/>
      <c r="Y114" s="256"/>
      <c r="Z114" s="256"/>
      <c r="AA114" s="256"/>
      <c r="AB114" s="256"/>
      <c r="AC114" s="256"/>
      <c r="AD114" s="256"/>
      <c r="AE114" s="256"/>
      <c r="AF114" s="256"/>
      <c r="AG114" s="256"/>
      <c r="AH114" s="256"/>
    </row>
    <row r="115" spans="1:34" ht="13.5" customHeight="1" x14ac:dyDescent="0.15">
      <c r="A115" s="256"/>
      <c r="C115" s="256"/>
      <c r="D115" s="256"/>
      <c r="E115" s="256"/>
      <c r="F115" s="256"/>
      <c r="G115" s="256"/>
      <c r="I115" s="256"/>
      <c r="K115" s="256"/>
      <c r="L115" s="256"/>
      <c r="M115" s="256"/>
      <c r="N115" s="256"/>
      <c r="O115" s="256"/>
      <c r="Q115" s="256"/>
      <c r="S115" s="256"/>
      <c r="T115" s="256"/>
      <c r="U115" s="256"/>
      <c r="V115" s="256"/>
      <c r="W115" s="256"/>
      <c r="Y115" s="256"/>
      <c r="Z115" s="256"/>
      <c r="AA115" s="256"/>
      <c r="AB115" s="256"/>
      <c r="AC115" s="256"/>
      <c r="AD115" s="256"/>
      <c r="AE115" s="256"/>
      <c r="AF115" s="256"/>
      <c r="AG115" s="256"/>
      <c r="AH115" s="256"/>
    </row>
    <row r="116" spans="1:34" ht="13.5" customHeight="1" x14ac:dyDescent="0.15">
      <c r="A116" s="256"/>
      <c r="B116" s="548" t="s">
        <v>439</v>
      </c>
      <c r="C116" s="548"/>
      <c r="D116" s="548"/>
      <c r="E116" s="548"/>
      <c r="F116" s="548"/>
      <c r="G116" s="256"/>
      <c r="I116" s="256"/>
      <c r="J116" s="236"/>
      <c r="K116" s="256"/>
      <c r="L116" s="256"/>
      <c r="M116" s="256"/>
      <c r="N116" s="256"/>
      <c r="O116" s="256"/>
      <c r="Q116" s="256"/>
      <c r="S116" s="237"/>
      <c r="T116" s="256"/>
      <c r="U116" s="256"/>
      <c r="V116" s="256"/>
      <c r="W116" s="256"/>
      <c r="Y116" s="256"/>
      <c r="Z116" s="256"/>
      <c r="AA116" s="256"/>
      <c r="AB116" s="256"/>
      <c r="AC116" s="256"/>
      <c r="AD116" s="256"/>
      <c r="AE116" s="256"/>
      <c r="AF116" s="256"/>
      <c r="AG116" s="256"/>
      <c r="AH116" s="256"/>
    </row>
    <row r="117" spans="1:34" ht="13.5" customHeight="1" x14ac:dyDescent="0.15">
      <c r="A117" s="256"/>
      <c r="B117" s="548" t="s">
        <v>226</v>
      </c>
      <c r="C117" s="548"/>
      <c r="D117" s="548">
        <f>D53+D111</f>
        <v>358</v>
      </c>
      <c r="E117" s="548"/>
      <c r="F117" s="261" t="s">
        <v>7</v>
      </c>
      <c r="G117" s="256"/>
      <c r="I117" s="256"/>
      <c r="J117" s="549"/>
      <c r="K117" s="549"/>
      <c r="L117" s="550"/>
      <c r="M117" s="550"/>
      <c r="N117" s="259"/>
      <c r="O117" s="238"/>
      <c r="Q117" s="256"/>
      <c r="S117" s="549"/>
      <c r="T117" s="549"/>
      <c r="U117" s="550"/>
      <c r="V117" s="550"/>
      <c r="W117" s="259"/>
      <c r="X117" s="238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</row>
    <row r="118" spans="1:34" ht="14.25" thickBot="1" x14ac:dyDescent="0.2">
      <c r="A118" s="256"/>
      <c r="B118" s="551" t="s">
        <v>225</v>
      </c>
      <c r="C118" s="551"/>
      <c r="D118" s="551">
        <f>D54+D112</f>
        <v>189</v>
      </c>
      <c r="E118" s="551"/>
      <c r="F118" s="289" t="s">
        <v>7</v>
      </c>
      <c r="G118" s="256"/>
      <c r="I118" s="256"/>
      <c r="J118" s="549"/>
      <c r="K118" s="549"/>
      <c r="L118" s="550"/>
      <c r="M118" s="550"/>
      <c r="N118" s="259"/>
      <c r="O118" s="238"/>
      <c r="Q118" s="256"/>
      <c r="S118" s="549"/>
      <c r="T118" s="549"/>
      <c r="U118" s="550"/>
      <c r="V118" s="550"/>
      <c r="W118" s="259"/>
      <c r="X118" s="238"/>
      <c r="Y118" s="256"/>
      <c r="Z118" s="256"/>
      <c r="AA118" s="256"/>
      <c r="AB118" s="256"/>
      <c r="AC118" s="256"/>
      <c r="AD118" s="256"/>
      <c r="AE118" s="256"/>
      <c r="AF118" s="256"/>
      <c r="AG118" s="256"/>
      <c r="AH118" s="256"/>
    </row>
    <row r="119" spans="1:34" x14ac:dyDescent="0.15">
      <c r="A119" s="256"/>
      <c r="B119" s="547" t="s">
        <v>224</v>
      </c>
      <c r="C119" s="547"/>
      <c r="D119" s="548">
        <f>SUM(D117:E118)</f>
        <v>547</v>
      </c>
      <c r="E119" s="548"/>
      <c r="F119" s="261" t="s">
        <v>7</v>
      </c>
      <c r="G119" s="256"/>
      <c r="I119" s="256"/>
      <c r="K119" s="256"/>
      <c r="L119" s="256"/>
      <c r="M119" s="256"/>
      <c r="N119" s="256"/>
      <c r="O119" s="256"/>
      <c r="Q119" s="256"/>
      <c r="S119" s="256"/>
      <c r="T119" s="256"/>
      <c r="U119" s="256"/>
      <c r="V119" s="256"/>
      <c r="W119" s="256"/>
      <c r="Y119" s="256"/>
      <c r="Z119" s="256"/>
      <c r="AA119" s="256"/>
      <c r="AB119" s="256"/>
      <c r="AC119" s="256"/>
      <c r="AD119" s="256"/>
      <c r="AE119" s="256"/>
      <c r="AF119" s="256"/>
      <c r="AG119" s="256"/>
      <c r="AH119" s="256"/>
    </row>
    <row r="120" spans="1:34" s="403" customFormat="1" ht="13.5" customHeight="1" x14ac:dyDescent="0.15">
      <c r="B120" s="226"/>
      <c r="H120" s="227"/>
      <c r="J120" s="221"/>
      <c r="P120" s="222"/>
      <c r="R120" s="221"/>
      <c r="X120" s="222"/>
    </row>
    <row r="121" spans="1:34" s="403" customFormat="1" ht="13.5" customHeight="1" x14ac:dyDescent="0.15">
      <c r="A121" s="225" t="s">
        <v>436</v>
      </c>
      <c r="B121" s="226"/>
      <c r="H121" s="227"/>
      <c r="J121" s="221"/>
      <c r="P121" s="222"/>
      <c r="R121" s="221"/>
      <c r="X121" s="222"/>
    </row>
    <row r="122" spans="1:34" s="403" customFormat="1" ht="13.5" customHeight="1" x14ac:dyDescent="0.15">
      <c r="A122" s="225"/>
      <c r="B122" s="226"/>
      <c r="H122" s="227"/>
      <c r="J122" s="221"/>
      <c r="P122" s="222"/>
      <c r="R122" s="221"/>
      <c r="X122" s="222"/>
    </row>
    <row r="123" spans="1:34" s="403" customFormat="1" ht="13.5" customHeight="1" x14ac:dyDescent="0.15">
      <c r="B123" s="228" t="s">
        <v>437</v>
      </c>
      <c r="H123" s="227"/>
      <c r="J123" s="221"/>
      <c r="P123" s="222"/>
      <c r="R123" s="221"/>
      <c r="X123" s="222"/>
    </row>
    <row r="124" spans="1:34" s="403" customFormat="1" ht="13.5" customHeight="1" x14ac:dyDescent="0.15">
      <c r="B124" s="561" t="s">
        <v>9</v>
      </c>
      <c r="C124" s="561"/>
      <c r="D124" s="561"/>
      <c r="E124" s="561"/>
      <c r="F124" s="561"/>
      <c r="G124" s="561"/>
      <c r="H124" s="561"/>
      <c r="J124" s="561" t="s">
        <v>10</v>
      </c>
      <c r="K124" s="561"/>
      <c r="L124" s="561"/>
      <c r="M124" s="561"/>
      <c r="N124" s="561"/>
      <c r="O124" s="561"/>
      <c r="P124" s="561"/>
      <c r="R124" s="561" t="s">
        <v>242</v>
      </c>
      <c r="S124" s="561"/>
      <c r="T124" s="561"/>
      <c r="U124" s="561"/>
      <c r="V124" s="561"/>
      <c r="W124" s="561"/>
      <c r="X124" s="561"/>
    </row>
    <row r="125" spans="1:34" s="403" customFormat="1" ht="13.5" customHeight="1" x14ac:dyDescent="0.15">
      <c r="B125" s="229" t="s">
        <v>7</v>
      </c>
      <c r="C125" s="409" t="s">
        <v>232</v>
      </c>
      <c r="D125" s="409" t="s">
        <v>231</v>
      </c>
      <c r="E125" s="409" t="s">
        <v>230</v>
      </c>
      <c r="F125" s="409" t="s">
        <v>229</v>
      </c>
      <c r="G125" s="409" t="s">
        <v>228</v>
      </c>
      <c r="H125" s="230" t="s">
        <v>227</v>
      </c>
      <c r="J125" s="229" t="s">
        <v>7</v>
      </c>
      <c r="K125" s="409" t="s">
        <v>232</v>
      </c>
      <c r="L125" s="409" t="s">
        <v>231</v>
      </c>
      <c r="M125" s="409" t="s">
        <v>230</v>
      </c>
      <c r="N125" s="409" t="s">
        <v>229</v>
      </c>
      <c r="O125" s="409" t="s">
        <v>228</v>
      </c>
      <c r="P125" s="230" t="s">
        <v>227</v>
      </c>
      <c r="R125" s="229" t="s">
        <v>7</v>
      </c>
      <c r="S125" s="409" t="s">
        <v>232</v>
      </c>
      <c r="T125" s="409" t="s">
        <v>231</v>
      </c>
      <c r="U125" s="409" t="s">
        <v>230</v>
      </c>
      <c r="V125" s="409" t="s">
        <v>229</v>
      </c>
      <c r="W125" s="409" t="s">
        <v>228</v>
      </c>
      <c r="X125" s="230" t="s">
        <v>227</v>
      </c>
    </row>
    <row r="126" spans="1:34" s="403" customFormat="1" ht="13.5" customHeight="1" x14ac:dyDescent="0.15">
      <c r="B126" s="409"/>
      <c r="C126" s="409"/>
      <c r="D126" s="231"/>
      <c r="E126" s="231"/>
      <c r="F126" s="270">
        <f t="shared" ref="F126:G130" si="110">E126+1</f>
        <v>1</v>
      </c>
      <c r="G126" s="270">
        <f t="shared" ref="G126:G129" si="111">F126+1</f>
        <v>2</v>
      </c>
      <c r="H126" s="262">
        <f>G126+1</f>
        <v>3</v>
      </c>
      <c r="J126" s="409"/>
      <c r="K126" s="409"/>
      <c r="L126" s="409"/>
      <c r="M126" s="232"/>
      <c r="N126" s="409"/>
      <c r="O126" s="409"/>
      <c r="P126" s="265">
        <f>O126+1</f>
        <v>1</v>
      </c>
      <c r="R126" s="232"/>
      <c r="S126" s="409"/>
      <c r="T126" s="266">
        <f t="shared" ref="T126:U130" si="112">S126+1</f>
        <v>1</v>
      </c>
      <c r="U126" s="266">
        <f t="shared" ref="U126:U129" si="113">T126+1</f>
        <v>2</v>
      </c>
      <c r="V126" s="266">
        <f t="shared" ref="V126:V129" si="114">U126+1</f>
        <v>3</v>
      </c>
      <c r="W126" s="266">
        <f t="shared" ref="W126:W129" si="115">V126+1</f>
        <v>4</v>
      </c>
      <c r="X126" s="267">
        <f>W126+1</f>
        <v>5</v>
      </c>
      <c r="AA126" s="409"/>
      <c r="AB126" s="409">
        <f t="shared" ref="AB126" si="116">AA126+1</f>
        <v>1</v>
      </c>
      <c r="AC126" s="409">
        <f t="shared" ref="AC126:AC131" si="117">AB126+1</f>
        <v>2</v>
      </c>
      <c r="AD126" s="409">
        <f t="shared" ref="AD126:AD131" si="118">AC126+1</f>
        <v>3</v>
      </c>
      <c r="AE126" s="409">
        <f t="shared" ref="AE126:AE131" si="119">AD126+1</f>
        <v>4</v>
      </c>
      <c r="AF126" s="409">
        <f t="shared" ref="AF126:AF131" si="120">AE126+1</f>
        <v>5</v>
      </c>
      <c r="AG126" s="230">
        <f>AF126+1</f>
        <v>6</v>
      </c>
    </row>
    <row r="127" spans="1:34" s="403" customFormat="1" ht="13.5" customHeight="1" x14ac:dyDescent="0.15">
      <c r="B127" s="268">
        <f>H126+1</f>
        <v>4</v>
      </c>
      <c r="C127" s="269">
        <f>B127+1</f>
        <v>5</v>
      </c>
      <c r="D127" s="269">
        <f t="shared" ref="D127:D130" si="121">C127+1</f>
        <v>6</v>
      </c>
      <c r="E127" s="269">
        <f t="shared" ref="E127:E130" si="122">D127+1</f>
        <v>7</v>
      </c>
      <c r="F127" s="270">
        <f t="shared" si="110"/>
        <v>8</v>
      </c>
      <c r="G127" s="270">
        <f t="shared" si="111"/>
        <v>9</v>
      </c>
      <c r="H127" s="262">
        <f>G127+1</f>
        <v>10</v>
      </c>
      <c r="J127" s="271">
        <f>P126+1</f>
        <v>2</v>
      </c>
      <c r="K127" s="263">
        <f>J127+1</f>
        <v>3</v>
      </c>
      <c r="L127" s="263">
        <f t="shared" ref="L127:L130" si="123">K127+1</f>
        <v>4</v>
      </c>
      <c r="M127" s="263">
        <f t="shared" ref="M127:M130" si="124">L127+1</f>
        <v>5</v>
      </c>
      <c r="N127" s="264">
        <f t="shared" ref="N127:N130" si="125">M127+1</f>
        <v>6</v>
      </c>
      <c r="O127" s="264">
        <f t="shared" ref="O127:O130" si="126">N127+1</f>
        <v>7</v>
      </c>
      <c r="P127" s="265">
        <f>O127+1</f>
        <v>8</v>
      </c>
      <c r="R127" s="273">
        <f>X126+1</f>
        <v>6</v>
      </c>
      <c r="S127" s="274">
        <f>R127+1</f>
        <v>7</v>
      </c>
      <c r="T127" s="274">
        <f t="shared" si="112"/>
        <v>8</v>
      </c>
      <c r="U127" s="274">
        <f t="shared" si="113"/>
        <v>9</v>
      </c>
      <c r="V127" s="266">
        <f t="shared" si="114"/>
        <v>10</v>
      </c>
      <c r="W127" s="266">
        <f t="shared" si="115"/>
        <v>11</v>
      </c>
      <c r="X127" s="267">
        <f>W127+1</f>
        <v>12</v>
      </c>
      <c r="AA127" s="229">
        <f>AG126+1</f>
        <v>7</v>
      </c>
      <c r="AB127" s="231">
        <f>AA127+1</f>
        <v>8</v>
      </c>
      <c r="AC127" s="231">
        <f t="shared" si="117"/>
        <v>9</v>
      </c>
      <c r="AD127" s="231">
        <f t="shared" si="118"/>
        <v>10</v>
      </c>
      <c r="AE127" s="409">
        <f t="shared" si="119"/>
        <v>11</v>
      </c>
      <c r="AF127" s="409">
        <f t="shared" si="120"/>
        <v>12</v>
      </c>
      <c r="AG127" s="230">
        <f>AF127+1</f>
        <v>13</v>
      </c>
    </row>
    <row r="128" spans="1:34" s="403" customFormat="1" ht="13.5" customHeight="1" x14ac:dyDescent="0.15">
      <c r="B128" s="268">
        <f>H127+1</f>
        <v>11</v>
      </c>
      <c r="C128" s="270">
        <f>B128+1</f>
        <v>12</v>
      </c>
      <c r="D128" s="270">
        <f t="shared" si="121"/>
        <v>13</v>
      </c>
      <c r="E128" s="270">
        <f t="shared" si="122"/>
        <v>14</v>
      </c>
      <c r="F128" s="270">
        <f t="shared" si="110"/>
        <v>15</v>
      </c>
      <c r="G128" s="270">
        <f t="shared" si="111"/>
        <v>16</v>
      </c>
      <c r="H128" s="262">
        <f>G128+1</f>
        <v>17</v>
      </c>
      <c r="J128" s="271">
        <f>P127+1</f>
        <v>9</v>
      </c>
      <c r="K128" s="264">
        <f>J128+1</f>
        <v>10</v>
      </c>
      <c r="L128" s="264">
        <f t="shared" si="123"/>
        <v>11</v>
      </c>
      <c r="M128" s="264">
        <f t="shared" si="124"/>
        <v>12</v>
      </c>
      <c r="N128" s="264">
        <f t="shared" si="125"/>
        <v>13</v>
      </c>
      <c r="O128" s="264">
        <f t="shared" si="126"/>
        <v>14</v>
      </c>
      <c r="P128" s="265">
        <f t="shared" ref="P128:P130" si="127">O128+1</f>
        <v>15</v>
      </c>
      <c r="R128" s="273">
        <f>X127+1</f>
        <v>13</v>
      </c>
      <c r="S128" s="266">
        <f>R128+1</f>
        <v>14</v>
      </c>
      <c r="T128" s="266">
        <f t="shared" si="112"/>
        <v>15</v>
      </c>
      <c r="U128" s="266">
        <f t="shared" si="113"/>
        <v>16</v>
      </c>
      <c r="V128" s="266">
        <f t="shared" si="114"/>
        <v>17</v>
      </c>
      <c r="W128" s="266">
        <f t="shared" si="115"/>
        <v>18</v>
      </c>
      <c r="X128" s="267">
        <f t="shared" ref="X128:X129" si="128">W128+1</f>
        <v>19</v>
      </c>
      <c r="AA128" s="229">
        <f>AG127+1</f>
        <v>14</v>
      </c>
      <c r="AB128" s="409">
        <f>AA128+1</f>
        <v>15</v>
      </c>
      <c r="AC128" s="409">
        <f t="shared" si="117"/>
        <v>16</v>
      </c>
      <c r="AD128" s="409">
        <f t="shared" si="118"/>
        <v>17</v>
      </c>
      <c r="AE128" s="409">
        <f t="shared" si="119"/>
        <v>18</v>
      </c>
      <c r="AF128" s="409">
        <f t="shared" si="120"/>
        <v>19</v>
      </c>
      <c r="AG128" s="230">
        <f t="shared" ref="AG128:AG131" si="129">AF128+1</f>
        <v>20</v>
      </c>
    </row>
    <row r="129" spans="2:33" s="403" customFormat="1" ht="13.5" customHeight="1" x14ac:dyDescent="0.15">
      <c r="B129" s="268">
        <f>H128+1</f>
        <v>18</v>
      </c>
      <c r="C129" s="270">
        <f t="shared" ref="C129:C130" si="130">B129+1</f>
        <v>19</v>
      </c>
      <c r="D129" s="275">
        <f t="shared" si="121"/>
        <v>20</v>
      </c>
      <c r="E129" s="275">
        <f t="shared" si="122"/>
        <v>21</v>
      </c>
      <c r="F129" s="275">
        <f t="shared" si="110"/>
        <v>22</v>
      </c>
      <c r="G129" s="275">
        <f t="shared" si="111"/>
        <v>23</v>
      </c>
      <c r="H129" s="276">
        <f t="shared" ref="H129" si="131">G129+1</f>
        <v>24</v>
      </c>
      <c r="J129" s="271">
        <f>P128+1</f>
        <v>16</v>
      </c>
      <c r="K129" s="264">
        <f>J129+1</f>
        <v>17</v>
      </c>
      <c r="L129" s="264">
        <f t="shared" si="123"/>
        <v>18</v>
      </c>
      <c r="M129" s="264">
        <f t="shared" si="124"/>
        <v>19</v>
      </c>
      <c r="N129" s="264">
        <f t="shared" si="125"/>
        <v>20</v>
      </c>
      <c r="O129" s="264">
        <f t="shared" si="126"/>
        <v>21</v>
      </c>
      <c r="P129" s="265">
        <f t="shared" si="127"/>
        <v>22</v>
      </c>
      <c r="R129" s="273">
        <f>X128+1</f>
        <v>20</v>
      </c>
      <c r="S129" s="266">
        <f>R129+1</f>
        <v>21</v>
      </c>
      <c r="T129" s="266">
        <f t="shared" si="112"/>
        <v>22</v>
      </c>
      <c r="U129" s="266">
        <f t="shared" si="113"/>
        <v>23</v>
      </c>
      <c r="V129" s="266">
        <f t="shared" si="114"/>
        <v>24</v>
      </c>
      <c r="W129" s="266">
        <f t="shared" si="115"/>
        <v>25</v>
      </c>
      <c r="X129" s="267">
        <f t="shared" si="128"/>
        <v>26</v>
      </c>
      <c r="AA129" s="229">
        <f>AG128+1</f>
        <v>21</v>
      </c>
      <c r="AB129" s="409">
        <f>AA129+1</f>
        <v>22</v>
      </c>
      <c r="AC129" s="409">
        <f t="shared" si="117"/>
        <v>23</v>
      </c>
      <c r="AD129" s="409">
        <f t="shared" si="118"/>
        <v>24</v>
      </c>
      <c r="AE129" s="409">
        <f t="shared" si="119"/>
        <v>25</v>
      </c>
      <c r="AF129" s="409">
        <f t="shared" si="120"/>
        <v>26</v>
      </c>
      <c r="AG129" s="230">
        <f t="shared" si="129"/>
        <v>27</v>
      </c>
    </row>
    <row r="130" spans="2:33" s="403" customFormat="1" ht="13.5" customHeight="1" x14ac:dyDescent="0.15">
      <c r="B130" s="277">
        <f>H129+1</f>
        <v>25</v>
      </c>
      <c r="C130" s="275">
        <f t="shared" si="130"/>
        <v>26</v>
      </c>
      <c r="D130" s="285">
        <f t="shared" si="121"/>
        <v>27</v>
      </c>
      <c r="E130" s="275">
        <f t="shared" si="122"/>
        <v>28</v>
      </c>
      <c r="F130" s="278">
        <f t="shared" si="110"/>
        <v>29</v>
      </c>
      <c r="G130" s="285">
        <f t="shared" si="110"/>
        <v>30</v>
      </c>
      <c r="H130" s="230"/>
      <c r="J130" s="271">
        <f>P129+1</f>
        <v>23</v>
      </c>
      <c r="K130" s="264">
        <f t="shared" ref="K130" si="132">J130+1</f>
        <v>24</v>
      </c>
      <c r="L130" s="264">
        <f t="shared" si="123"/>
        <v>25</v>
      </c>
      <c r="M130" s="264">
        <f t="shared" si="124"/>
        <v>26</v>
      </c>
      <c r="N130" s="264">
        <f t="shared" si="125"/>
        <v>27</v>
      </c>
      <c r="O130" s="264">
        <f t="shared" si="126"/>
        <v>28</v>
      </c>
      <c r="P130" s="265">
        <f t="shared" si="127"/>
        <v>29</v>
      </c>
      <c r="R130" s="273">
        <f>X129+1</f>
        <v>27</v>
      </c>
      <c r="S130" s="266">
        <f t="shared" ref="S130" si="133">R130+1</f>
        <v>28</v>
      </c>
      <c r="T130" s="266">
        <f t="shared" si="112"/>
        <v>29</v>
      </c>
      <c r="U130" s="279">
        <f t="shared" si="112"/>
        <v>30</v>
      </c>
      <c r="V130" s="409"/>
      <c r="W130" s="409"/>
      <c r="X130" s="230"/>
      <c r="AA130" s="229">
        <f>AG129+1</f>
        <v>28</v>
      </c>
      <c r="AB130" s="409">
        <f t="shared" ref="AB130:AB131" si="134">AA130+1</f>
        <v>29</v>
      </c>
      <c r="AC130" s="409">
        <f t="shared" si="117"/>
        <v>30</v>
      </c>
      <c r="AD130" s="409">
        <f t="shared" si="118"/>
        <v>31</v>
      </c>
      <c r="AE130" s="409">
        <f t="shared" si="119"/>
        <v>32</v>
      </c>
      <c r="AF130" s="409">
        <f t="shared" si="120"/>
        <v>33</v>
      </c>
      <c r="AG130" s="230">
        <f t="shared" si="129"/>
        <v>34</v>
      </c>
    </row>
    <row r="131" spans="2:33" s="403" customFormat="1" ht="13.5" customHeight="1" x14ac:dyDescent="0.15">
      <c r="B131" s="229"/>
      <c r="C131" s="409"/>
      <c r="D131" s="409"/>
      <c r="E131" s="409"/>
      <c r="F131" s="409"/>
      <c r="G131" s="409"/>
      <c r="H131" s="230"/>
      <c r="J131" s="271">
        <f>P130+1</f>
        <v>30</v>
      </c>
      <c r="K131" s="412">
        <f>J131+1</f>
        <v>31</v>
      </c>
      <c r="L131" s="409"/>
      <c r="M131" s="409"/>
      <c r="N131" s="409"/>
      <c r="O131" s="409"/>
      <c r="P131" s="230"/>
      <c r="R131" s="229"/>
      <c r="S131" s="409"/>
      <c r="T131" s="409"/>
      <c r="U131" s="409"/>
      <c r="V131" s="409"/>
      <c r="W131" s="409"/>
      <c r="X131" s="230"/>
      <c r="AA131" s="229">
        <f>AG130+1</f>
        <v>35</v>
      </c>
      <c r="AB131" s="409">
        <f t="shared" si="134"/>
        <v>36</v>
      </c>
      <c r="AC131" s="409">
        <f t="shared" si="117"/>
        <v>37</v>
      </c>
      <c r="AD131" s="409">
        <f t="shared" si="118"/>
        <v>38</v>
      </c>
      <c r="AE131" s="409">
        <f t="shared" si="119"/>
        <v>39</v>
      </c>
      <c r="AF131" s="409">
        <f t="shared" si="120"/>
        <v>40</v>
      </c>
      <c r="AG131" s="230">
        <f t="shared" si="129"/>
        <v>41</v>
      </c>
    </row>
    <row r="132" spans="2:33" s="403" customFormat="1" ht="13.5" customHeight="1" x14ac:dyDescent="0.15">
      <c r="B132" s="555" t="s">
        <v>226</v>
      </c>
      <c r="C132" s="556"/>
      <c r="D132" s="557">
        <f>COUNT(C126:G131)-1</f>
        <v>21</v>
      </c>
      <c r="E132" s="557"/>
      <c r="F132" s="410" t="s">
        <v>7</v>
      </c>
      <c r="G132" s="410"/>
      <c r="H132" s="233"/>
      <c r="J132" s="555" t="s">
        <v>226</v>
      </c>
      <c r="K132" s="556"/>
      <c r="L132" s="557">
        <f>COUNT(K126:O131)-3</f>
        <v>18</v>
      </c>
      <c r="M132" s="557"/>
      <c r="N132" s="410" t="s">
        <v>7</v>
      </c>
      <c r="O132" s="410"/>
      <c r="P132" s="233"/>
      <c r="R132" s="555" t="s">
        <v>226</v>
      </c>
      <c r="S132" s="556"/>
      <c r="T132" s="557">
        <f>COUNT(S126:W131)</f>
        <v>22</v>
      </c>
      <c r="U132" s="557"/>
      <c r="V132" s="410" t="s">
        <v>7</v>
      </c>
      <c r="W132" s="410"/>
      <c r="X132" s="233"/>
    </row>
    <row r="133" spans="2:33" s="403" customFormat="1" ht="13.5" customHeight="1" x14ac:dyDescent="0.15">
      <c r="B133" s="558" t="s">
        <v>225</v>
      </c>
      <c r="C133" s="559"/>
      <c r="D133" s="552">
        <f>30-D132</f>
        <v>9</v>
      </c>
      <c r="E133" s="552"/>
      <c r="F133" s="408" t="s">
        <v>7</v>
      </c>
      <c r="G133" s="408"/>
      <c r="H133" s="235"/>
      <c r="J133" s="558" t="s">
        <v>225</v>
      </c>
      <c r="K133" s="559"/>
      <c r="L133" s="552">
        <f>31-L132</f>
        <v>13</v>
      </c>
      <c r="M133" s="552"/>
      <c r="N133" s="408" t="s">
        <v>7</v>
      </c>
      <c r="O133" s="408"/>
      <c r="P133" s="235"/>
      <c r="R133" s="558" t="s">
        <v>225</v>
      </c>
      <c r="S133" s="559"/>
      <c r="T133" s="552">
        <f>30-T132</f>
        <v>8</v>
      </c>
      <c r="U133" s="552"/>
      <c r="V133" s="408" t="s">
        <v>7</v>
      </c>
      <c r="W133" s="408"/>
      <c r="X133" s="235"/>
    </row>
    <row r="134" spans="2:33" s="403" customFormat="1" ht="13.5" customHeight="1" x14ac:dyDescent="0.15">
      <c r="B134" s="217"/>
      <c r="C134" s="407"/>
      <c r="D134" s="407"/>
      <c r="E134" s="407"/>
      <c r="F134" s="407"/>
      <c r="G134" s="407"/>
      <c r="H134" s="218"/>
      <c r="J134" s="217"/>
      <c r="K134" s="407"/>
      <c r="L134" s="407"/>
      <c r="M134" s="407"/>
      <c r="N134" s="407"/>
      <c r="O134" s="407"/>
      <c r="P134" s="218"/>
      <c r="R134" s="217"/>
      <c r="S134" s="407"/>
      <c r="T134" s="407"/>
      <c r="U134" s="407"/>
      <c r="V134" s="407"/>
      <c r="W134" s="407"/>
      <c r="X134" s="218"/>
    </row>
    <row r="135" spans="2:33" s="403" customFormat="1" ht="13.5" customHeight="1" x14ac:dyDescent="0.15">
      <c r="B135" s="219"/>
      <c r="C135" s="405"/>
      <c r="D135" s="405"/>
      <c r="E135" s="405"/>
      <c r="F135" s="405"/>
      <c r="G135" s="405"/>
      <c r="H135" s="220"/>
      <c r="J135" s="221"/>
      <c r="P135" s="222"/>
      <c r="R135" s="221"/>
      <c r="X135" s="222"/>
    </row>
    <row r="136" spans="2:33" s="403" customFormat="1" ht="13.5" customHeight="1" x14ac:dyDescent="0.15">
      <c r="B136" s="561" t="s">
        <v>241</v>
      </c>
      <c r="C136" s="561"/>
      <c r="D136" s="561"/>
      <c r="E136" s="561"/>
      <c r="F136" s="561"/>
      <c r="G136" s="561"/>
      <c r="H136" s="561"/>
      <c r="J136" s="561" t="s">
        <v>240</v>
      </c>
      <c r="K136" s="561"/>
      <c r="L136" s="561"/>
      <c r="M136" s="561"/>
      <c r="N136" s="561"/>
      <c r="O136" s="561"/>
      <c r="P136" s="561"/>
      <c r="R136" s="561" t="s">
        <v>239</v>
      </c>
      <c r="S136" s="561"/>
      <c r="T136" s="561"/>
      <c r="U136" s="561"/>
      <c r="V136" s="561"/>
      <c r="W136" s="561"/>
      <c r="X136" s="561"/>
    </row>
    <row r="137" spans="2:33" s="403" customFormat="1" ht="13.5" customHeight="1" x14ac:dyDescent="0.15">
      <c r="B137" s="229" t="s">
        <v>7</v>
      </c>
      <c r="C137" s="409" t="s">
        <v>232</v>
      </c>
      <c r="D137" s="409" t="s">
        <v>231</v>
      </c>
      <c r="E137" s="409" t="s">
        <v>230</v>
      </c>
      <c r="F137" s="409" t="s">
        <v>229</v>
      </c>
      <c r="G137" s="409" t="s">
        <v>228</v>
      </c>
      <c r="H137" s="230" t="s">
        <v>227</v>
      </c>
      <c r="J137" s="229" t="s">
        <v>7</v>
      </c>
      <c r="K137" s="409" t="s">
        <v>232</v>
      </c>
      <c r="L137" s="409" t="s">
        <v>231</v>
      </c>
      <c r="M137" s="409" t="s">
        <v>230</v>
      </c>
      <c r="N137" s="409" t="s">
        <v>229</v>
      </c>
      <c r="O137" s="409" t="s">
        <v>228</v>
      </c>
      <c r="P137" s="230" t="s">
        <v>227</v>
      </c>
      <c r="R137" s="229" t="s">
        <v>7</v>
      </c>
      <c r="S137" s="409" t="s">
        <v>232</v>
      </c>
      <c r="T137" s="409" t="s">
        <v>231</v>
      </c>
      <c r="U137" s="409" t="s">
        <v>230</v>
      </c>
      <c r="V137" s="409" t="s">
        <v>229</v>
      </c>
      <c r="W137" s="409" t="s">
        <v>228</v>
      </c>
      <c r="X137" s="230" t="s">
        <v>227</v>
      </c>
    </row>
    <row r="138" spans="2:33" s="403" customFormat="1" ht="13.5" customHeight="1" x14ac:dyDescent="0.15">
      <c r="B138" s="409"/>
      <c r="C138" s="409"/>
      <c r="D138" s="409"/>
      <c r="E138" s="409"/>
      <c r="F138" s="409">
        <f t="shared" ref="F138:F142" si="135">E138+1</f>
        <v>1</v>
      </c>
      <c r="G138" s="409">
        <f t="shared" ref="G138:G142" si="136">F138+1</f>
        <v>2</v>
      </c>
      <c r="H138" s="230">
        <f t="shared" ref="H138:H141" si="137">G138+1</f>
        <v>3</v>
      </c>
      <c r="J138" s="282">
        <f>1</f>
        <v>1</v>
      </c>
      <c r="K138" s="283">
        <f>J138+1</f>
        <v>2</v>
      </c>
      <c r="L138" s="283">
        <f t="shared" ref="L138:O138" si="138">K138+1</f>
        <v>3</v>
      </c>
      <c r="M138" s="283">
        <f t="shared" si="138"/>
        <v>4</v>
      </c>
      <c r="N138" s="283">
        <f t="shared" si="138"/>
        <v>5</v>
      </c>
      <c r="O138" s="283">
        <f t="shared" si="138"/>
        <v>6</v>
      </c>
      <c r="P138" s="281">
        <f>O138+1</f>
        <v>7</v>
      </c>
      <c r="R138" s="409"/>
      <c r="S138" s="231"/>
      <c r="T138" s="231"/>
      <c r="U138" s="283">
        <f t="shared" ref="U138:V142" si="139">T138+1</f>
        <v>1</v>
      </c>
      <c r="V138" s="280">
        <f t="shared" ref="V138:V141" si="140">U138+1</f>
        <v>2</v>
      </c>
      <c r="W138" s="280">
        <f t="shared" ref="W138:W141" si="141">V138+1</f>
        <v>3</v>
      </c>
      <c r="X138" s="281">
        <f>W138+1</f>
        <v>4</v>
      </c>
    </row>
    <row r="139" spans="2:33" s="403" customFormat="1" ht="13.5" customHeight="1" x14ac:dyDescent="0.15">
      <c r="B139" s="282">
        <f t="shared" ref="B139:B140" si="142">H138+1</f>
        <v>4</v>
      </c>
      <c r="C139" s="280">
        <f t="shared" ref="C139:C140" si="143">B139+1</f>
        <v>5</v>
      </c>
      <c r="D139" s="280">
        <f t="shared" ref="D139:D142" si="144">C139+1</f>
        <v>6</v>
      </c>
      <c r="E139" s="280">
        <f t="shared" ref="E139:E142" si="145">D139+1</f>
        <v>7</v>
      </c>
      <c r="F139" s="280">
        <f t="shared" si="135"/>
        <v>8</v>
      </c>
      <c r="G139" s="280">
        <f t="shared" si="136"/>
        <v>9</v>
      </c>
      <c r="H139" s="281">
        <f t="shared" si="137"/>
        <v>10</v>
      </c>
      <c r="J139" s="282">
        <f>P138+1</f>
        <v>8</v>
      </c>
      <c r="K139" s="283">
        <f>J139+1</f>
        <v>9</v>
      </c>
      <c r="L139" s="283">
        <f t="shared" ref="L139:L142" si="146">K139+1</f>
        <v>10</v>
      </c>
      <c r="M139" s="284">
        <f t="shared" ref="M139:M141" si="147">L139+1</f>
        <v>11</v>
      </c>
      <c r="N139" s="280">
        <f t="shared" ref="N139:N141" si="148">M139+1</f>
        <v>12</v>
      </c>
      <c r="O139" s="280">
        <f t="shared" ref="O139:O141" si="149">N139+1</f>
        <v>13</v>
      </c>
      <c r="P139" s="281">
        <f>O139+1</f>
        <v>14</v>
      </c>
      <c r="R139" s="282">
        <f>X138+1</f>
        <v>5</v>
      </c>
      <c r="S139" s="283">
        <f>R139+1</f>
        <v>6</v>
      </c>
      <c r="T139" s="283">
        <f t="shared" ref="T139:T140" si="150">S139+1</f>
        <v>7</v>
      </c>
      <c r="U139" s="283">
        <f t="shared" si="139"/>
        <v>8</v>
      </c>
      <c r="V139" s="280">
        <f t="shared" si="140"/>
        <v>9</v>
      </c>
      <c r="W139" s="280">
        <f t="shared" si="141"/>
        <v>10</v>
      </c>
      <c r="X139" s="230">
        <f>W139+1</f>
        <v>11</v>
      </c>
    </row>
    <row r="140" spans="2:33" s="403" customFormat="1" ht="13.5" customHeight="1" x14ac:dyDescent="0.15">
      <c r="B140" s="282">
        <f t="shared" si="142"/>
        <v>11</v>
      </c>
      <c r="C140" s="280">
        <f t="shared" si="143"/>
        <v>12</v>
      </c>
      <c r="D140" s="280">
        <f t="shared" si="144"/>
        <v>13</v>
      </c>
      <c r="E140" s="280">
        <f t="shared" si="145"/>
        <v>14</v>
      </c>
      <c r="F140" s="280">
        <f t="shared" si="135"/>
        <v>15</v>
      </c>
      <c r="G140" s="280">
        <f t="shared" si="136"/>
        <v>16</v>
      </c>
      <c r="H140" s="281">
        <f t="shared" si="137"/>
        <v>17</v>
      </c>
      <c r="J140" s="282">
        <f>P139+1</f>
        <v>15</v>
      </c>
      <c r="K140" s="280">
        <f t="shared" ref="K140" si="151">J140+1</f>
        <v>16</v>
      </c>
      <c r="L140" s="280">
        <f t="shared" si="146"/>
        <v>17</v>
      </c>
      <c r="M140" s="280">
        <f t="shared" si="147"/>
        <v>18</v>
      </c>
      <c r="N140" s="280">
        <f t="shared" si="148"/>
        <v>19</v>
      </c>
      <c r="O140" s="280">
        <f t="shared" si="149"/>
        <v>20</v>
      </c>
      <c r="P140" s="281">
        <f t="shared" ref="P140:P141" si="152">O140+1</f>
        <v>21</v>
      </c>
      <c r="R140" s="229">
        <f>X139+1</f>
        <v>12</v>
      </c>
      <c r="S140" s="409">
        <f>R140+1</f>
        <v>13</v>
      </c>
      <c r="T140" s="409">
        <f t="shared" si="150"/>
        <v>14</v>
      </c>
      <c r="U140" s="409">
        <f t="shared" si="139"/>
        <v>15</v>
      </c>
      <c r="V140" s="409">
        <f t="shared" si="140"/>
        <v>16</v>
      </c>
      <c r="W140" s="409">
        <f t="shared" si="141"/>
        <v>17</v>
      </c>
      <c r="X140" s="230">
        <f t="shared" ref="X140:X141" si="153">W140+1</f>
        <v>18</v>
      </c>
    </row>
    <row r="141" spans="2:33" s="403" customFormat="1" ht="13.5" customHeight="1" x14ac:dyDescent="0.15">
      <c r="B141" s="282">
        <f>H140+1</f>
        <v>18</v>
      </c>
      <c r="C141" s="284">
        <f>B141+1</f>
        <v>19</v>
      </c>
      <c r="D141" s="280">
        <f t="shared" si="144"/>
        <v>20</v>
      </c>
      <c r="E141" s="280">
        <f t="shared" si="145"/>
        <v>21</v>
      </c>
      <c r="F141" s="280">
        <f t="shared" si="135"/>
        <v>22</v>
      </c>
      <c r="G141" s="280">
        <f t="shared" si="136"/>
        <v>23</v>
      </c>
      <c r="H141" s="281">
        <f t="shared" si="137"/>
        <v>24</v>
      </c>
      <c r="J141" s="282">
        <f>P140+1</f>
        <v>22</v>
      </c>
      <c r="K141" s="280">
        <f>J141+1</f>
        <v>23</v>
      </c>
      <c r="L141" s="280">
        <f t="shared" si="146"/>
        <v>24</v>
      </c>
      <c r="M141" s="280">
        <f t="shared" si="147"/>
        <v>25</v>
      </c>
      <c r="N141" s="280">
        <f t="shared" si="148"/>
        <v>26</v>
      </c>
      <c r="O141" s="280">
        <f t="shared" si="149"/>
        <v>27</v>
      </c>
      <c r="P141" s="281">
        <f t="shared" si="152"/>
        <v>28</v>
      </c>
      <c r="R141" s="229">
        <f>X140+1</f>
        <v>19</v>
      </c>
      <c r="S141" s="232">
        <f t="shared" ref="S141:S142" si="154">R141+1</f>
        <v>20</v>
      </c>
      <c r="T141" s="409">
        <f>S141+1</f>
        <v>21</v>
      </c>
      <c r="U141" s="409">
        <f t="shared" si="139"/>
        <v>22</v>
      </c>
      <c r="V141" s="232">
        <f t="shared" si="140"/>
        <v>23</v>
      </c>
      <c r="W141" s="409">
        <f t="shared" si="141"/>
        <v>24</v>
      </c>
      <c r="X141" s="230">
        <f t="shared" si="153"/>
        <v>25</v>
      </c>
    </row>
    <row r="142" spans="2:33" s="403" customFormat="1" ht="13.5" customHeight="1" x14ac:dyDescent="0.15">
      <c r="B142" s="282">
        <f>H141+1</f>
        <v>25</v>
      </c>
      <c r="C142" s="280">
        <f t="shared" ref="C142" si="155">B142+1</f>
        <v>26</v>
      </c>
      <c r="D142" s="280">
        <f t="shared" si="144"/>
        <v>27</v>
      </c>
      <c r="E142" s="280">
        <f t="shared" si="145"/>
        <v>28</v>
      </c>
      <c r="F142" s="280">
        <f t="shared" si="135"/>
        <v>29</v>
      </c>
      <c r="G142" s="280">
        <f t="shared" si="136"/>
        <v>30</v>
      </c>
      <c r="H142" s="281">
        <f>G142+1</f>
        <v>31</v>
      </c>
      <c r="J142" s="282">
        <f>P141+1</f>
        <v>29</v>
      </c>
      <c r="K142" s="280">
        <f t="shared" ref="K142" si="156">J142+1</f>
        <v>30</v>
      </c>
      <c r="L142" s="280">
        <f t="shared" si="146"/>
        <v>31</v>
      </c>
      <c r="M142" s="409"/>
      <c r="N142" s="409"/>
      <c r="O142" s="409"/>
      <c r="P142" s="230"/>
      <c r="R142" s="229">
        <f>X141+1</f>
        <v>26</v>
      </c>
      <c r="S142" s="409">
        <f t="shared" si="154"/>
        <v>27</v>
      </c>
      <c r="T142" s="409">
        <f t="shared" ref="T142" si="157">S142+1</f>
        <v>28</v>
      </c>
      <c r="U142" s="409">
        <f t="shared" si="139"/>
        <v>29</v>
      </c>
      <c r="V142" s="409">
        <f t="shared" si="139"/>
        <v>30</v>
      </c>
      <c r="W142" s="409"/>
      <c r="X142" s="230"/>
    </row>
    <row r="143" spans="2:33" s="403" customFormat="1" ht="13.5" customHeight="1" x14ac:dyDescent="0.15">
      <c r="B143" s="229"/>
      <c r="C143" s="409"/>
      <c r="D143" s="409"/>
      <c r="E143" s="409"/>
      <c r="F143" s="409"/>
      <c r="G143" s="409"/>
      <c r="H143" s="230"/>
      <c r="J143" s="229"/>
      <c r="K143" s="413"/>
      <c r="L143" s="409"/>
      <c r="M143" s="409"/>
      <c r="N143" s="409"/>
      <c r="O143" s="409"/>
      <c r="P143" s="230"/>
      <c r="R143" s="229"/>
      <c r="S143" s="409"/>
      <c r="T143" s="409"/>
      <c r="U143" s="409"/>
      <c r="V143" s="409"/>
      <c r="W143" s="409"/>
      <c r="X143" s="230"/>
    </row>
    <row r="144" spans="2:33" s="403" customFormat="1" ht="13.5" customHeight="1" x14ac:dyDescent="0.15">
      <c r="B144" s="555" t="s">
        <v>226</v>
      </c>
      <c r="C144" s="556"/>
      <c r="D144" s="557">
        <f>COUNT(C138:G143)-1</f>
        <v>21</v>
      </c>
      <c r="E144" s="557"/>
      <c r="F144" s="410" t="s">
        <v>7</v>
      </c>
      <c r="G144" s="410"/>
      <c r="H144" s="233"/>
      <c r="J144" s="555" t="s">
        <v>226</v>
      </c>
      <c r="K144" s="562"/>
      <c r="L144" s="557">
        <f>COUNT(K138:O143)-1</f>
        <v>21</v>
      </c>
      <c r="M144" s="557"/>
      <c r="N144" s="410" t="s">
        <v>7</v>
      </c>
      <c r="O144" s="410"/>
      <c r="P144" s="233"/>
      <c r="R144" s="555" t="s">
        <v>226</v>
      </c>
      <c r="S144" s="556"/>
      <c r="T144" s="557">
        <v>20</v>
      </c>
      <c r="U144" s="557"/>
      <c r="V144" s="410" t="s">
        <v>7</v>
      </c>
      <c r="W144" s="410"/>
      <c r="X144" s="233"/>
    </row>
    <row r="145" spans="2:24" s="403" customFormat="1" ht="13.5" customHeight="1" x14ac:dyDescent="0.15">
      <c r="B145" s="558" t="s">
        <v>225</v>
      </c>
      <c r="C145" s="559"/>
      <c r="D145" s="552">
        <f>31-D144</f>
        <v>10</v>
      </c>
      <c r="E145" s="552"/>
      <c r="F145" s="408" t="s">
        <v>7</v>
      </c>
      <c r="G145" s="408"/>
      <c r="H145" s="235"/>
      <c r="J145" s="558" t="s">
        <v>225</v>
      </c>
      <c r="K145" s="559"/>
      <c r="L145" s="552">
        <f>31-L144</f>
        <v>10</v>
      </c>
      <c r="M145" s="552"/>
      <c r="N145" s="408" t="s">
        <v>7</v>
      </c>
      <c r="O145" s="408"/>
      <c r="P145" s="235"/>
      <c r="R145" s="558" t="s">
        <v>225</v>
      </c>
      <c r="S145" s="559"/>
      <c r="T145" s="552">
        <v>10</v>
      </c>
      <c r="U145" s="552"/>
      <c r="V145" s="408" t="s">
        <v>7</v>
      </c>
      <c r="W145" s="408"/>
      <c r="X145" s="235"/>
    </row>
    <row r="146" spans="2:24" s="403" customFormat="1" ht="13.5" customHeight="1" x14ac:dyDescent="0.15">
      <c r="B146" s="226"/>
      <c r="H146" s="227"/>
    </row>
    <row r="147" spans="2:24" s="403" customFormat="1" ht="13.5" customHeight="1" x14ac:dyDescent="0.15">
      <c r="B147" s="226"/>
      <c r="H147" s="227"/>
      <c r="J147" s="221"/>
      <c r="P147" s="222"/>
      <c r="R147" s="221"/>
      <c r="X147" s="222"/>
    </row>
    <row r="148" spans="2:24" s="403" customFormat="1" ht="13.5" customHeight="1" x14ac:dyDescent="0.15">
      <c r="B148" s="561" t="s">
        <v>238</v>
      </c>
      <c r="C148" s="561"/>
      <c r="D148" s="561"/>
      <c r="E148" s="561"/>
      <c r="F148" s="561"/>
      <c r="G148" s="561"/>
      <c r="H148" s="561"/>
      <c r="J148" s="561" t="s">
        <v>237</v>
      </c>
      <c r="K148" s="561"/>
      <c r="L148" s="561"/>
      <c r="M148" s="561"/>
      <c r="N148" s="561"/>
      <c r="O148" s="561"/>
      <c r="P148" s="561"/>
      <c r="R148" s="561" t="s">
        <v>236</v>
      </c>
      <c r="S148" s="561"/>
      <c r="T148" s="561"/>
      <c r="U148" s="561"/>
      <c r="V148" s="561"/>
      <c r="W148" s="561"/>
      <c r="X148" s="561"/>
    </row>
    <row r="149" spans="2:24" s="403" customFormat="1" ht="13.5" customHeight="1" x14ac:dyDescent="0.15">
      <c r="B149" s="229" t="s">
        <v>7</v>
      </c>
      <c r="C149" s="409" t="s">
        <v>232</v>
      </c>
      <c r="D149" s="409" t="s">
        <v>231</v>
      </c>
      <c r="E149" s="409" t="s">
        <v>230</v>
      </c>
      <c r="F149" s="409" t="s">
        <v>229</v>
      </c>
      <c r="G149" s="409" t="s">
        <v>228</v>
      </c>
      <c r="H149" s="230" t="s">
        <v>227</v>
      </c>
      <c r="J149" s="229" t="s">
        <v>7</v>
      </c>
      <c r="K149" s="409" t="s">
        <v>232</v>
      </c>
      <c r="L149" s="409" t="s">
        <v>231</v>
      </c>
      <c r="M149" s="409" t="s">
        <v>230</v>
      </c>
      <c r="N149" s="409" t="s">
        <v>229</v>
      </c>
      <c r="O149" s="409" t="s">
        <v>228</v>
      </c>
      <c r="P149" s="230" t="s">
        <v>227</v>
      </c>
      <c r="R149" s="229" t="s">
        <v>7</v>
      </c>
      <c r="S149" s="409" t="s">
        <v>232</v>
      </c>
      <c r="T149" s="409" t="s">
        <v>231</v>
      </c>
      <c r="U149" s="409" t="s">
        <v>230</v>
      </c>
      <c r="V149" s="409" t="s">
        <v>229</v>
      </c>
      <c r="W149" s="409" t="s">
        <v>228</v>
      </c>
      <c r="X149" s="230" t="s">
        <v>227</v>
      </c>
    </row>
    <row r="150" spans="2:24" s="403" customFormat="1" ht="13.5" customHeight="1" x14ac:dyDescent="0.15">
      <c r="B150" s="409"/>
      <c r="C150" s="409"/>
      <c r="D150" s="392"/>
      <c r="E150" s="231"/>
      <c r="F150" s="409"/>
      <c r="G150" s="279">
        <f>1</f>
        <v>1</v>
      </c>
      <c r="H150" s="265">
        <f>G150+1</f>
        <v>2</v>
      </c>
      <c r="J150" s="232"/>
      <c r="K150" s="275">
        <f t="shared" ref="K150" si="158">J150+1</f>
        <v>1</v>
      </c>
      <c r="L150" s="275">
        <f t="shared" ref="L150:L153" si="159">K150+1</f>
        <v>2</v>
      </c>
      <c r="M150" s="278">
        <f t="shared" ref="M150:M153" si="160">L150+1</f>
        <v>3</v>
      </c>
      <c r="N150" s="275">
        <f t="shared" ref="N150:N153" si="161">M150+1</f>
        <v>4</v>
      </c>
      <c r="O150" s="275">
        <f t="shared" ref="O150:O153" si="162">N150+1</f>
        <v>5</v>
      </c>
      <c r="P150" s="276">
        <f>O150+1</f>
        <v>6</v>
      </c>
      <c r="R150" s="232"/>
      <c r="S150" s="409"/>
      <c r="T150" s="409"/>
      <c r="U150" s="266">
        <f t="shared" ref="U150:U154" si="163">T150+1</f>
        <v>1</v>
      </c>
      <c r="V150" s="266">
        <f t="shared" ref="V150:W154" si="164">U150+1</f>
        <v>2</v>
      </c>
      <c r="W150" s="266">
        <f t="shared" ref="W150:W153" si="165">V150+1</f>
        <v>3</v>
      </c>
      <c r="X150" s="267">
        <f>W150+1</f>
        <v>4</v>
      </c>
    </row>
    <row r="151" spans="2:24" s="403" customFormat="1" ht="13.5" customHeight="1" x14ac:dyDescent="0.15">
      <c r="B151" s="271">
        <f>H150+1</f>
        <v>3</v>
      </c>
      <c r="C151" s="272">
        <f>B151+1</f>
        <v>4</v>
      </c>
      <c r="D151" s="272">
        <f t="shared" ref="D151:D154" si="166">C151+1</f>
        <v>5</v>
      </c>
      <c r="E151" s="272">
        <f t="shared" ref="E151:E154" si="167">D151+1</f>
        <v>6</v>
      </c>
      <c r="F151" s="264">
        <f t="shared" ref="F151:F154" si="168">E151+1</f>
        <v>7</v>
      </c>
      <c r="G151" s="264">
        <f t="shared" ref="G151:G154" si="169">F151+1</f>
        <v>8</v>
      </c>
      <c r="H151" s="265">
        <f>G151+1</f>
        <v>9</v>
      </c>
      <c r="J151" s="277">
        <f>P150+1</f>
        <v>7</v>
      </c>
      <c r="K151" s="275">
        <f>J151+1</f>
        <v>8</v>
      </c>
      <c r="L151" s="285">
        <f t="shared" si="159"/>
        <v>9</v>
      </c>
      <c r="M151" s="285">
        <f t="shared" si="160"/>
        <v>10</v>
      </c>
      <c r="N151" s="275">
        <f t="shared" si="161"/>
        <v>11</v>
      </c>
      <c r="O151" s="275">
        <f t="shared" si="162"/>
        <v>12</v>
      </c>
      <c r="P151" s="276">
        <f>O151+1</f>
        <v>13</v>
      </c>
      <c r="R151" s="273">
        <f>X150+1</f>
        <v>5</v>
      </c>
      <c r="S151" s="274">
        <f>R151+1</f>
        <v>6</v>
      </c>
      <c r="T151" s="274">
        <f t="shared" ref="T151:T154" si="170">S151+1</f>
        <v>7</v>
      </c>
      <c r="U151" s="274">
        <f t="shared" si="163"/>
        <v>8</v>
      </c>
      <c r="V151" s="266">
        <f t="shared" si="164"/>
        <v>9</v>
      </c>
      <c r="W151" s="266">
        <f t="shared" si="165"/>
        <v>10</v>
      </c>
      <c r="X151" s="267">
        <f>W151+1</f>
        <v>11</v>
      </c>
    </row>
    <row r="152" spans="2:24" s="403" customFormat="1" ht="13.5" customHeight="1" x14ac:dyDescent="0.15">
      <c r="B152" s="271">
        <f>H151+1</f>
        <v>10</v>
      </c>
      <c r="C152" s="263">
        <f>B152+1</f>
        <v>11</v>
      </c>
      <c r="D152" s="264">
        <f t="shared" si="166"/>
        <v>12</v>
      </c>
      <c r="E152" s="264">
        <f t="shared" si="167"/>
        <v>13</v>
      </c>
      <c r="F152" s="264">
        <f t="shared" si="168"/>
        <v>14</v>
      </c>
      <c r="G152" s="264">
        <f t="shared" si="169"/>
        <v>15</v>
      </c>
      <c r="H152" s="265">
        <f t="shared" ref="H152:H154" si="171">G152+1</f>
        <v>16</v>
      </c>
      <c r="J152" s="277">
        <f>P151+1</f>
        <v>14</v>
      </c>
      <c r="K152" s="275">
        <f>J152+1</f>
        <v>15</v>
      </c>
      <c r="L152" s="270">
        <f t="shared" si="159"/>
        <v>16</v>
      </c>
      <c r="M152" s="270">
        <f t="shared" si="160"/>
        <v>17</v>
      </c>
      <c r="N152" s="270">
        <f t="shared" si="161"/>
        <v>18</v>
      </c>
      <c r="O152" s="270">
        <f t="shared" si="162"/>
        <v>19</v>
      </c>
      <c r="P152" s="262">
        <f t="shared" ref="P152:P153" si="172">O152+1</f>
        <v>20</v>
      </c>
      <c r="R152" s="273">
        <f>X151+1</f>
        <v>12</v>
      </c>
      <c r="S152" s="266">
        <f>R152+1</f>
        <v>13</v>
      </c>
      <c r="T152" s="266">
        <f t="shared" si="170"/>
        <v>14</v>
      </c>
      <c r="U152" s="266">
        <f t="shared" si="163"/>
        <v>15</v>
      </c>
      <c r="V152" s="266">
        <f t="shared" si="164"/>
        <v>16</v>
      </c>
      <c r="W152" s="266">
        <f t="shared" si="165"/>
        <v>17</v>
      </c>
      <c r="X152" s="267">
        <f t="shared" ref="X152:X153" si="173">W152+1</f>
        <v>18</v>
      </c>
    </row>
    <row r="153" spans="2:24" s="403" customFormat="1" ht="13.5" customHeight="1" x14ac:dyDescent="0.15">
      <c r="B153" s="271">
        <f>H152+1</f>
        <v>17</v>
      </c>
      <c r="C153" s="264">
        <f>B153+1</f>
        <v>18</v>
      </c>
      <c r="D153" s="264">
        <f t="shared" si="166"/>
        <v>19</v>
      </c>
      <c r="E153" s="264">
        <f t="shared" si="167"/>
        <v>20</v>
      </c>
      <c r="F153" s="264">
        <f t="shared" si="168"/>
        <v>21</v>
      </c>
      <c r="G153" s="264">
        <f t="shared" si="169"/>
        <v>22</v>
      </c>
      <c r="H153" s="265">
        <f t="shared" si="171"/>
        <v>23</v>
      </c>
      <c r="J153" s="268">
        <f>P152+1</f>
        <v>21</v>
      </c>
      <c r="K153" s="270">
        <f>J153+1</f>
        <v>22</v>
      </c>
      <c r="L153" s="286">
        <f t="shared" si="159"/>
        <v>23</v>
      </c>
      <c r="M153" s="269">
        <f t="shared" si="160"/>
        <v>24</v>
      </c>
      <c r="N153" s="270">
        <f t="shared" si="161"/>
        <v>25</v>
      </c>
      <c r="O153" s="270">
        <f t="shared" si="162"/>
        <v>26</v>
      </c>
      <c r="P153" s="262">
        <f t="shared" si="172"/>
        <v>27</v>
      </c>
      <c r="R153" s="273">
        <f>X152+1</f>
        <v>19</v>
      </c>
      <c r="S153" s="266">
        <f>R153+1</f>
        <v>20</v>
      </c>
      <c r="T153" s="266">
        <f t="shared" si="170"/>
        <v>21</v>
      </c>
      <c r="U153" s="266">
        <f t="shared" si="163"/>
        <v>22</v>
      </c>
      <c r="V153" s="266">
        <f t="shared" si="164"/>
        <v>23</v>
      </c>
      <c r="W153" s="266">
        <f t="shared" si="165"/>
        <v>24</v>
      </c>
      <c r="X153" s="267">
        <f t="shared" si="173"/>
        <v>25</v>
      </c>
    </row>
    <row r="154" spans="2:24" s="403" customFormat="1" ht="13.5" customHeight="1" x14ac:dyDescent="0.15">
      <c r="B154" s="271">
        <f>H153+1</f>
        <v>24</v>
      </c>
      <c r="C154" s="264">
        <f t="shared" ref="C154" si="174">B154+1</f>
        <v>25</v>
      </c>
      <c r="D154" s="264">
        <f t="shared" si="166"/>
        <v>26</v>
      </c>
      <c r="E154" s="264">
        <f t="shared" si="167"/>
        <v>27</v>
      </c>
      <c r="F154" s="264">
        <f t="shared" si="168"/>
        <v>28</v>
      </c>
      <c r="G154" s="264">
        <f t="shared" si="169"/>
        <v>29</v>
      </c>
      <c r="H154" s="397">
        <f t="shared" si="171"/>
        <v>30</v>
      </c>
      <c r="J154" s="268">
        <f>P153+1</f>
        <v>28</v>
      </c>
      <c r="K154" s="270">
        <f t="shared" ref="K154:L154" si="175">J154+1</f>
        <v>29</v>
      </c>
      <c r="L154" s="270">
        <f t="shared" si="175"/>
        <v>30</v>
      </c>
      <c r="M154" s="409"/>
      <c r="N154" s="409"/>
      <c r="O154" s="409"/>
      <c r="P154" s="230"/>
      <c r="R154" s="273">
        <f>X153+1</f>
        <v>26</v>
      </c>
      <c r="S154" s="266">
        <f t="shared" ref="S154" si="176">R154+1</f>
        <v>27</v>
      </c>
      <c r="T154" s="287">
        <f t="shared" si="170"/>
        <v>28</v>
      </c>
      <c r="U154" s="287">
        <f t="shared" si="163"/>
        <v>29</v>
      </c>
      <c r="V154" s="287">
        <f t="shared" si="164"/>
        <v>30</v>
      </c>
      <c r="W154" s="287">
        <f t="shared" si="164"/>
        <v>31</v>
      </c>
      <c r="X154" s="230"/>
    </row>
    <row r="155" spans="2:24" s="403" customFormat="1" ht="13.5" customHeight="1" x14ac:dyDescent="0.15">
      <c r="B155" s="271">
        <f>H154+1</f>
        <v>31</v>
      </c>
      <c r="C155" s="409"/>
      <c r="D155" s="409"/>
      <c r="E155" s="409"/>
      <c r="F155" s="409"/>
      <c r="G155" s="409"/>
      <c r="H155" s="230"/>
      <c r="J155" s="229"/>
      <c r="K155" s="409"/>
      <c r="L155" s="409"/>
      <c r="M155" s="409"/>
      <c r="N155" s="409"/>
      <c r="O155" s="409"/>
      <c r="P155" s="230"/>
      <c r="R155" s="229"/>
      <c r="S155" s="409"/>
      <c r="T155" s="409"/>
      <c r="U155" s="409"/>
      <c r="V155" s="409"/>
      <c r="W155" s="409"/>
      <c r="X155" s="230"/>
    </row>
    <row r="156" spans="2:24" s="403" customFormat="1" ht="13.5" customHeight="1" x14ac:dyDescent="0.15">
      <c r="B156" s="555" t="s">
        <v>226</v>
      </c>
      <c r="C156" s="556"/>
      <c r="D156" s="557">
        <f>COUNT(C150:G155)-1</f>
        <v>20</v>
      </c>
      <c r="E156" s="557"/>
      <c r="F156" s="410" t="s">
        <v>7</v>
      </c>
      <c r="G156" s="410"/>
      <c r="H156" s="233"/>
      <c r="J156" s="555" t="s">
        <v>226</v>
      </c>
      <c r="K156" s="562"/>
      <c r="L156" s="557">
        <f>COUNT(K150:O155)-2</f>
        <v>20</v>
      </c>
      <c r="M156" s="557"/>
      <c r="N156" s="410" t="s">
        <v>7</v>
      </c>
      <c r="O156" s="410"/>
      <c r="P156" s="233"/>
      <c r="R156" s="555" t="s">
        <v>226</v>
      </c>
      <c r="S156" s="556"/>
      <c r="T156" s="557">
        <f>COUNT(S150:W155)-4</f>
        <v>19</v>
      </c>
      <c r="U156" s="557"/>
      <c r="V156" s="410" t="s">
        <v>7</v>
      </c>
      <c r="W156" s="410"/>
      <c r="X156" s="233"/>
    </row>
    <row r="157" spans="2:24" s="403" customFormat="1" ht="13.5" customHeight="1" x14ac:dyDescent="0.15">
      <c r="B157" s="558" t="s">
        <v>225</v>
      </c>
      <c r="C157" s="560"/>
      <c r="D157" s="552">
        <f>31-D156</f>
        <v>11</v>
      </c>
      <c r="E157" s="560"/>
      <c r="F157" s="408" t="s">
        <v>7</v>
      </c>
      <c r="G157" s="408"/>
      <c r="H157" s="235"/>
      <c r="J157" s="558" t="s">
        <v>225</v>
      </c>
      <c r="K157" s="559"/>
      <c r="L157" s="552">
        <f>30-L156</f>
        <v>10</v>
      </c>
      <c r="M157" s="552"/>
      <c r="N157" s="408" t="s">
        <v>7</v>
      </c>
      <c r="O157" s="408"/>
      <c r="P157" s="235"/>
      <c r="R157" s="558" t="s">
        <v>225</v>
      </c>
      <c r="S157" s="559"/>
      <c r="T157" s="552">
        <f>31-T156</f>
        <v>12</v>
      </c>
      <c r="U157" s="552"/>
      <c r="V157" s="408" t="s">
        <v>7</v>
      </c>
      <c r="W157" s="408"/>
      <c r="X157" s="235"/>
    </row>
    <row r="158" spans="2:24" s="403" customFormat="1" ht="13.5" customHeight="1" x14ac:dyDescent="0.15">
      <c r="B158" s="226"/>
      <c r="H158" s="227"/>
      <c r="J158" s="221"/>
      <c r="P158" s="222"/>
      <c r="R158" s="221"/>
      <c r="X158" s="222"/>
    </row>
    <row r="159" spans="2:24" s="403" customFormat="1" ht="13.5" customHeight="1" x14ac:dyDescent="0.15">
      <c r="B159" s="228"/>
      <c r="H159" s="227"/>
      <c r="J159" s="221"/>
      <c r="P159" s="222"/>
      <c r="R159" s="221"/>
      <c r="X159" s="222"/>
    </row>
    <row r="160" spans="2:24" s="403" customFormat="1" ht="13.5" customHeight="1" x14ac:dyDescent="0.15">
      <c r="B160" s="561" t="s">
        <v>235</v>
      </c>
      <c r="C160" s="561"/>
      <c r="D160" s="561"/>
      <c r="E160" s="561"/>
      <c r="F160" s="561"/>
      <c r="G160" s="561"/>
      <c r="H160" s="561"/>
      <c r="J160" s="561" t="s">
        <v>234</v>
      </c>
      <c r="K160" s="561"/>
      <c r="L160" s="561"/>
      <c r="M160" s="561"/>
      <c r="N160" s="561"/>
      <c r="O160" s="561"/>
      <c r="P160" s="561"/>
      <c r="R160" s="561" t="s">
        <v>233</v>
      </c>
      <c r="S160" s="561"/>
      <c r="T160" s="561"/>
      <c r="U160" s="561"/>
      <c r="V160" s="561"/>
      <c r="W160" s="561"/>
      <c r="X160" s="561"/>
    </row>
    <row r="161" spans="2:24" s="403" customFormat="1" ht="13.5" customHeight="1" x14ac:dyDescent="0.15">
      <c r="B161" s="229" t="s">
        <v>7</v>
      </c>
      <c r="C161" s="409" t="s">
        <v>232</v>
      </c>
      <c r="D161" s="409" t="s">
        <v>231</v>
      </c>
      <c r="E161" s="409" t="s">
        <v>230</v>
      </c>
      <c r="F161" s="409" t="s">
        <v>229</v>
      </c>
      <c r="G161" s="409" t="s">
        <v>228</v>
      </c>
      <c r="H161" s="230" t="s">
        <v>227</v>
      </c>
      <c r="J161" s="229" t="s">
        <v>7</v>
      </c>
      <c r="K161" s="409" t="s">
        <v>232</v>
      </c>
      <c r="L161" s="409" t="s">
        <v>231</v>
      </c>
      <c r="M161" s="409" t="s">
        <v>230</v>
      </c>
      <c r="N161" s="409" t="s">
        <v>229</v>
      </c>
      <c r="O161" s="409" t="s">
        <v>228</v>
      </c>
      <c r="P161" s="230" t="s">
        <v>227</v>
      </c>
      <c r="R161" s="229" t="s">
        <v>7</v>
      </c>
      <c r="S161" s="409" t="s">
        <v>232</v>
      </c>
      <c r="T161" s="409" t="s">
        <v>231</v>
      </c>
      <c r="U161" s="409" t="s">
        <v>230</v>
      </c>
      <c r="V161" s="409" t="s">
        <v>229</v>
      </c>
      <c r="W161" s="409" t="s">
        <v>228</v>
      </c>
      <c r="X161" s="230" t="s">
        <v>227</v>
      </c>
    </row>
    <row r="162" spans="2:24" s="403" customFormat="1" ht="13.5" customHeight="1" x14ac:dyDescent="0.15">
      <c r="B162" s="232"/>
      <c r="C162" s="232"/>
      <c r="D162" s="364"/>
      <c r="E162" s="232"/>
      <c r="F162" s="364"/>
      <c r="G162" s="364"/>
      <c r="H162" s="267">
        <f>G162+1</f>
        <v>1</v>
      </c>
      <c r="J162" s="409"/>
      <c r="K162" s="231"/>
      <c r="L162" s="274">
        <f t="shared" ref="L162:L165" si="177">K162+1</f>
        <v>1</v>
      </c>
      <c r="M162" s="274">
        <f t="shared" ref="M162:M165" si="178">L162+1</f>
        <v>2</v>
      </c>
      <c r="N162" s="266">
        <f t="shared" ref="N162:N165" si="179">M162+1</f>
        <v>3</v>
      </c>
      <c r="O162" s="266">
        <f t="shared" ref="O162:O165" si="180">N162+1</f>
        <v>4</v>
      </c>
      <c r="P162" s="267">
        <f>O162+1</f>
        <v>5</v>
      </c>
      <c r="R162" s="409"/>
      <c r="S162" s="231"/>
      <c r="T162" s="231"/>
      <c r="U162" s="274">
        <f t="shared" ref="U162:U166" si="181">T162+1</f>
        <v>1</v>
      </c>
      <c r="V162" s="266">
        <f t="shared" ref="V162:V166" si="182">U162+1</f>
        <v>2</v>
      </c>
      <c r="W162" s="266">
        <f t="shared" ref="W162:W166" si="183">V162+1</f>
        <v>3</v>
      </c>
      <c r="X162" s="267">
        <f>W162+1</f>
        <v>4</v>
      </c>
    </row>
    <row r="163" spans="2:24" s="403" customFormat="1" ht="13.5" customHeight="1" x14ac:dyDescent="0.15">
      <c r="B163" s="273">
        <f>H162+1</f>
        <v>2</v>
      </c>
      <c r="C163" s="287">
        <f t="shared" ref="C163" si="184">B163+1</f>
        <v>3</v>
      </c>
      <c r="D163" s="274">
        <f t="shared" ref="D163:D166" si="185">C163+1</f>
        <v>4</v>
      </c>
      <c r="E163" s="274">
        <f t="shared" ref="E163:E166" si="186">D163+1</f>
        <v>5</v>
      </c>
      <c r="F163" s="266">
        <f t="shared" ref="F163:F166" si="187">E163+1</f>
        <v>6</v>
      </c>
      <c r="G163" s="266">
        <f t="shared" ref="G163:G166" si="188">F163+1</f>
        <v>7</v>
      </c>
      <c r="H163" s="267">
        <f>G163+1</f>
        <v>8</v>
      </c>
      <c r="J163" s="273">
        <f>P162+1</f>
        <v>6</v>
      </c>
      <c r="K163" s="274">
        <f>J163+1</f>
        <v>7</v>
      </c>
      <c r="L163" s="274">
        <f t="shared" si="177"/>
        <v>8</v>
      </c>
      <c r="M163" s="274">
        <f t="shared" si="178"/>
        <v>9</v>
      </c>
      <c r="N163" s="266">
        <f t="shared" si="179"/>
        <v>10</v>
      </c>
      <c r="O163" s="288">
        <f t="shared" si="180"/>
        <v>11</v>
      </c>
      <c r="P163" s="267">
        <f>O163+1</f>
        <v>12</v>
      </c>
      <c r="R163" s="273">
        <f>X162+1</f>
        <v>5</v>
      </c>
      <c r="S163" s="274">
        <f>R163+1</f>
        <v>6</v>
      </c>
      <c r="T163" s="274">
        <f t="shared" ref="T163:T166" si="189">S163+1</f>
        <v>7</v>
      </c>
      <c r="U163" s="274">
        <f t="shared" si="181"/>
        <v>8</v>
      </c>
      <c r="V163" s="266">
        <f t="shared" si="182"/>
        <v>9</v>
      </c>
      <c r="W163" s="266">
        <f t="shared" si="183"/>
        <v>10</v>
      </c>
      <c r="X163" s="267">
        <f>W163+1</f>
        <v>11</v>
      </c>
    </row>
    <row r="164" spans="2:24" s="403" customFormat="1" ht="13.5" customHeight="1" x14ac:dyDescent="0.15">
      <c r="B164" s="273">
        <f>H163+1</f>
        <v>9</v>
      </c>
      <c r="C164" s="288">
        <f>B164+1</f>
        <v>10</v>
      </c>
      <c r="D164" s="266">
        <f t="shared" si="185"/>
        <v>11</v>
      </c>
      <c r="E164" s="266">
        <f t="shared" si="186"/>
        <v>12</v>
      </c>
      <c r="F164" s="266">
        <f t="shared" si="187"/>
        <v>13</v>
      </c>
      <c r="G164" s="266">
        <f t="shared" si="188"/>
        <v>14</v>
      </c>
      <c r="H164" s="267">
        <f t="shared" ref="H164:H166" si="190">G164+1</f>
        <v>15</v>
      </c>
      <c r="J164" s="273">
        <f>P163+1</f>
        <v>13</v>
      </c>
      <c r="K164" s="274">
        <f>J164+1</f>
        <v>14</v>
      </c>
      <c r="L164" s="274">
        <f t="shared" si="177"/>
        <v>15</v>
      </c>
      <c r="M164" s="266">
        <f t="shared" si="178"/>
        <v>16</v>
      </c>
      <c r="N164" s="266">
        <f t="shared" si="179"/>
        <v>17</v>
      </c>
      <c r="O164" s="266">
        <f t="shared" si="180"/>
        <v>18</v>
      </c>
      <c r="P164" s="267">
        <f t="shared" ref="P164" si="191">O164+1</f>
        <v>19</v>
      </c>
      <c r="R164" s="273">
        <f>X163+1</f>
        <v>12</v>
      </c>
      <c r="S164" s="266">
        <f>R164+1</f>
        <v>13</v>
      </c>
      <c r="T164" s="266">
        <f t="shared" si="189"/>
        <v>14</v>
      </c>
      <c r="U164" s="266">
        <f t="shared" si="181"/>
        <v>15</v>
      </c>
      <c r="V164" s="270">
        <f t="shared" si="182"/>
        <v>16</v>
      </c>
      <c r="W164" s="270">
        <f t="shared" si="183"/>
        <v>17</v>
      </c>
      <c r="X164" s="262">
        <f>W164+1</f>
        <v>18</v>
      </c>
    </row>
    <row r="165" spans="2:24" s="403" customFormat="1" ht="13.5" customHeight="1" x14ac:dyDescent="0.15">
      <c r="B165" s="273">
        <f>H164+1</f>
        <v>16</v>
      </c>
      <c r="C165" s="266">
        <f>B165+1</f>
        <v>17</v>
      </c>
      <c r="D165" s="266">
        <f t="shared" si="185"/>
        <v>18</v>
      </c>
      <c r="E165" s="266">
        <f t="shared" si="186"/>
        <v>19</v>
      </c>
      <c r="F165" s="266">
        <f t="shared" si="187"/>
        <v>20</v>
      </c>
      <c r="G165" s="266">
        <f t="shared" si="188"/>
        <v>21</v>
      </c>
      <c r="H165" s="267">
        <f t="shared" si="190"/>
        <v>22</v>
      </c>
      <c r="J165" s="273">
        <f>P164+1</f>
        <v>20</v>
      </c>
      <c r="K165" s="274">
        <f>J165+1</f>
        <v>21</v>
      </c>
      <c r="L165" s="266">
        <f t="shared" si="177"/>
        <v>22</v>
      </c>
      <c r="M165" s="288">
        <f t="shared" si="178"/>
        <v>23</v>
      </c>
      <c r="N165" s="266">
        <f t="shared" si="179"/>
        <v>24</v>
      </c>
      <c r="O165" s="266">
        <f t="shared" si="180"/>
        <v>25</v>
      </c>
      <c r="P165" s="267">
        <f>O165+1</f>
        <v>26</v>
      </c>
      <c r="R165" s="268">
        <f>X164+1</f>
        <v>19</v>
      </c>
      <c r="S165" s="286">
        <f>R165+1</f>
        <v>20</v>
      </c>
      <c r="T165" s="270">
        <f t="shared" si="189"/>
        <v>21</v>
      </c>
      <c r="U165" s="270">
        <f t="shared" si="181"/>
        <v>22</v>
      </c>
      <c r="V165" s="270">
        <f t="shared" si="182"/>
        <v>23</v>
      </c>
      <c r="W165" s="270">
        <f t="shared" si="183"/>
        <v>24</v>
      </c>
      <c r="X165" s="262">
        <f t="shared" ref="X165" si="192">W165+1</f>
        <v>25</v>
      </c>
    </row>
    <row r="166" spans="2:24" s="403" customFormat="1" ht="13.5" customHeight="1" x14ac:dyDescent="0.15">
      <c r="B166" s="273">
        <f>H165+1</f>
        <v>23</v>
      </c>
      <c r="C166" s="266">
        <f t="shared" ref="C166" si="193">B166+1</f>
        <v>24</v>
      </c>
      <c r="D166" s="266">
        <f t="shared" si="185"/>
        <v>25</v>
      </c>
      <c r="E166" s="274">
        <f t="shared" si="186"/>
        <v>26</v>
      </c>
      <c r="F166" s="274">
        <f t="shared" si="187"/>
        <v>27</v>
      </c>
      <c r="G166" s="274">
        <f t="shared" si="188"/>
        <v>28</v>
      </c>
      <c r="H166" s="267">
        <f t="shared" si="190"/>
        <v>29</v>
      </c>
      <c r="J166" s="273">
        <f>P165+1</f>
        <v>27</v>
      </c>
      <c r="K166" s="414">
        <f>J166+1</f>
        <v>28</v>
      </c>
      <c r="L166" s="414">
        <f>K166+1</f>
        <v>29</v>
      </c>
      <c r="M166" s="409"/>
      <c r="N166" s="409"/>
      <c r="O166" s="409"/>
      <c r="P166" s="230"/>
      <c r="R166" s="268">
        <f>X165+1</f>
        <v>26</v>
      </c>
      <c r="S166" s="270">
        <f t="shared" ref="S166" si="194">R166+1</f>
        <v>27</v>
      </c>
      <c r="T166" s="270">
        <f t="shared" si="189"/>
        <v>28</v>
      </c>
      <c r="U166" s="270">
        <f t="shared" si="181"/>
        <v>29</v>
      </c>
      <c r="V166" s="270">
        <f t="shared" si="182"/>
        <v>30</v>
      </c>
      <c r="W166" s="270">
        <f t="shared" si="183"/>
        <v>31</v>
      </c>
      <c r="X166" s="230"/>
    </row>
    <row r="167" spans="2:24" s="403" customFormat="1" ht="13.5" customHeight="1" x14ac:dyDescent="0.15">
      <c r="B167" s="273">
        <f>H166+1</f>
        <v>30</v>
      </c>
      <c r="C167" s="414">
        <f>B167+1</f>
        <v>31</v>
      </c>
      <c r="D167" s="409"/>
      <c r="E167" s="409"/>
      <c r="F167" s="409"/>
      <c r="G167" s="409"/>
      <c r="H167" s="230"/>
      <c r="J167" s="229"/>
      <c r="K167" s="409"/>
      <c r="L167" s="409"/>
      <c r="M167" s="409"/>
      <c r="N167" s="409"/>
      <c r="O167" s="409"/>
      <c r="P167" s="230"/>
      <c r="R167" s="229"/>
      <c r="S167" s="409"/>
      <c r="T167" s="409"/>
      <c r="U167" s="409"/>
      <c r="V167" s="409"/>
      <c r="W167" s="409"/>
      <c r="X167" s="230"/>
    </row>
    <row r="168" spans="2:24" s="403" customFormat="1" ht="13.5" customHeight="1" x14ac:dyDescent="0.15">
      <c r="B168" s="555" t="s">
        <v>226</v>
      </c>
      <c r="C168" s="556"/>
      <c r="D168" s="557">
        <f>COUNT(C162:G167)-2</f>
        <v>19</v>
      </c>
      <c r="E168" s="557"/>
      <c r="F168" s="410" t="s">
        <v>7</v>
      </c>
      <c r="G168" s="410"/>
      <c r="H168" s="233"/>
      <c r="J168" s="555" t="s">
        <v>226</v>
      </c>
      <c r="K168" s="556"/>
      <c r="L168" s="557">
        <f>COUNT(K162:O167)-2</f>
        <v>19</v>
      </c>
      <c r="M168" s="557"/>
      <c r="N168" s="410" t="s">
        <v>7</v>
      </c>
      <c r="O168" s="410"/>
      <c r="P168" s="233"/>
      <c r="R168" s="555" t="s">
        <v>226</v>
      </c>
      <c r="S168" s="556"/>
      <c r="T168" s="557">
        <f>COUNT(S162:W167)-1</f>
        <v>22</v>
      </c>
      <c r="U168" s="557"/>
      <c r="V168" s="410" t="s">
        <v>7</v>
      </c>
      <c r="W168" s="410"/>
      <c r="X168" s="233"/>
    </row>
    <row r="169" spans="2:24" s="403" customFormat="1" ht="13.5" customHeight="1" x14ac:dyDescent="0.15">
      <c r="B169" s="558" t="s">
        <v>225</v>
      </c>
      <c r="C169" s="559"/>
      <c r="D169" s="552">
        <f>31-D168</f>
        <v>12</v>
      </c>
      <c r="E169" s="552"/>
      <c r="F169" s="408" t="s">
        <v>7</v>
      </c>
      <c r="G169" s="408"/>
      <c r="H169" s="235"/>
      <c r="J169" s="558" t="s">
        <v>225</v>
      </c>
      <c r="K169" s="559"/>
      <c r="L169" s="552">
        <f>29-L168</f>
        <v>10</v>
      </c>
      <c r="M169" s="552"/>
      <c r="N169" s="408" t="s">
        <v>7</v>
      </c>
      <c r="O169" s="408"/>
      <c r="P169" s="235"/>
      <c r="R169" s="558" t="s">
        <v>225</v>
      </c>
      <c r="S169" s="559"/>
      <c r="T169" s="552">
        <f>31-T168</f>
        <v>9</v>
      </c>
      <c r="U169" s="552"/>
      <c r="V169" s="408" t="s">
        <v>7</v>
      </c>
      <c r="W169" s="408"/>
      <c r="X169" s="235"/>
    </row>
    <row r="170" spans="2:24" s="403" customFormat="1" ht="13.5" customHeight="1" x14ac:dyDescent="0.15">
      <c r="B170" s="553"/>
      <c r="C170" s="553"/>
      <c r="D170" s="554"/>
      <c r="E170" s="554"/>
      <c r="F170" s="407"/>
      <c r="G170" s="407"/>
      <c r="H170" s="218"/>
      <c r="J170" s="221"/>
      <c r="P170" s="222"/>
      <c r="R170" s="221"/>
      <c r="X170" s="222"/>
    </row>
    <row r="171" spans="2:24" s="403" customFormat="1" ht="13.5" customHeight="1" x14ac:dyDescent="0.15">
      <c r="B171" s="226"/>
      <c r="H171" s="227"/>
      <c r="J171" s="221"/>
      <c r="P171" s="222"/>
      <c r="R171" s="221"/>
      <c r="X171" s="222"/>
    </row>
    <row r="172" spans="2:24" s="403" customFormat="1" ht="13.5" customHeight="1" x14ac:dyDescent="0.15">
      <c r="B172" s="549" t="s">
        <v>440</v>
      </c>
      <c r="C172" s="549"/>
      <c r="D172" s="549"/>
      <c r="E172" s="549"/>
      <c r="F172" s="549"/>
      <c r="H172" s="178"/>
      <c r="I172" s="398" t="s">
        <v>429</v>
      </c>
      <c r="J172" s="399"/>
      <c r="K172" s="400"/>
      <c r="L172" s="400"/>
      <c r="M172" s="400"/>
      <c r="N172" s="400"/>
      <c r="O172" s="400"/>
      <c r="P172" s="401"/>
      <c r="Q172" s="400"/>
      <c r="R172" s="402"/>
      <c r="S172" s="237"/>
      <c r="X172" s="222"/>
    </row>
    <row r="173" spans="2:24" s="403" customFormat="1" ht="13.5" customHeight="1" x14ac:dyDescent="0.15">
      <c r="B173" s="549" t="s">
        <v>226</v>
      </c>
      <c r="C173" s="549"/>
      <c r="D173" s="549">
        <f>SUM(D132,L132,T132,D144,L144,T144,D156,L156,T156,D168,L168,T168)</f>
        <v>242</v>
      </c>
      <c r="E173" s="549"/>
      <c r="F173" s="405" t="s">
        <v>7</v>
      </c>
      <c r="H173" s="178"/>
      <c r="I173" s="178"/>
      <c r="J173" s="549"/>
      <c r="K173" s="549"/>
      <c r="L173" s="550"/>
      <c r="M173" s="550"/>
      <c r="N173" s="405"/>
      <c r="O173" s="238"/>
      <c r="P173" s="222"/>
      <c r="R173" s="221"/>
      <c r="S173" s="549"/>
      <c r="T173" s="549"/>
      <c r="U173" s="550"/>
      <c r="V173" s="550"/>
      <c r="W173" s="405"/>
      <c r="X173" s="238"/>
    </row>
    <row r="174" spans="2:24" s="403" customFormat="1" ht="13.5" customHeight="1" x14ac:dyDescent="0.15">
      <c r="B174" s="552" t="s">
        <v>225</v>
      </c>
      <c r="C174" s="552"/>
      <c r="D174" s="552">
        <f>SUM(D133,L133,T133,+D145+L145+T145,D157,L157,T157,D169,L169,T169)</f>
        <v>124</v>
      </c>
      <c r="E174" s="552"/>
      <c r="F174" s="408" t="s">
        <v>7</v>
      </c>
      <c r="H174" s="177"/>
      <c r="I174" s="177"/>
      <c r="J174" s="549"/>
      <c r="K174" s="549"/>
      <c r="L174" s="550"/>
      <c r="M174" s="550"/>
      <c r="N174" s="405"/>
      <c r="O174" s="238"/>
      <c r="P174" s="222"/>
      <c r="R174" s="221"/>
      <c r="S174" s="549"/>
      <c r="T174" s="549"/>
      <c r="U174" s="550"/>
      <c r="V174" s="550"/>
      <c r="W174" s="405"/>
      <c r="X174" s="238"/>
    </row>
    <row r="175" spans="2:24" s="403" customFormat="1" ht="13.5" customHeight="1" x14ac:dyDescent="0.15">
      <c r="B175" s="549" t="s">
        <v>34</v>
      </c>
      <c r="C175" s="549"/>
      <c r="D175" s="549">
        <f>D173+D174</f>
        <v>366</v>
      </c>
      <c r="E175" s="549"/>
      <c r="F175" s="405" t="s">
        <v>7</v>
      </c>
      <c r="H175" s="177"/>
      <c r="I175" s="177"/>
      <c r="J175" s="177"/>
      <c r="K175" s="177"/>
      <c r="L175" s="407"/>
      <c r="M175" s="239"/>
      <c r="P175" s="222"/>
      <c r="R175" s="221"/>
      <c r="X175" s="222"/>
    </row>
    <row r="176" spans="2:24" s="403" customFormat="1" ht="13.5" customHeight="1" x14ac:dyDescent="0.15">
      <c r="B176" s="405"/>
      <c r="C176" s="405"/>
      <c r="D176" s="405"/>
      <c r="E176" s="405"/>
      <c r="F176" s="405"/>
      <c r="H176" s="177"/>
      <c r="I176" s="177"/>
      <c r="J176" s="177"/>
      <c r="K176" s="177"/>
      <c r="L176" s="407"/>
      <c r="M176" s="239"/>
      <c r="P176" s="222"/>
      <c r="R176" s="221"/>
      <c r="X176" s="222"/>
    </row>
    <row r="177" spans="1:33" s="403" customFormat="1" ht="13.5" customHeight="1" x14ac:dyDescent="0.15">
      <c r="B177" s="226"/>
      <c r="H177" s="227"/>
      <c r="J177" s="221"/>
      <c r="P177" s="222"/>
      <c r="R177" s="221"/>
      <c r="X177" s="222"/>
    </row>
    <row r="178" spans="1:33" s="403" customFormat="1" ht="13.5" customHeight="1" x14ac:dyDescent="0.15">
      <c r="B178" s="548" t="s">
        <v>439</v>
      </c>
      <c r="C178" s="548"/>
      <c r="D178" s="548"/>
      <c r="E178" s="548"/>
      <c r="F178" s="548"/>
      <c r="H178" s="227"/>
      <c r="J178" s="236"/>
      <c r="P178" s="222"/>
      <c r="R178" s="221"/>
      <c r="S178" s="237"/>
      <c r="X178" s="222"/>
    </row>
    <row r="179" spans="1:33" s="403" customFormat="1" ht="13.5" customHeight="1" x14ac:dyDescent="0.15">
      <c r="B179" s="548" t="s">
        <v>226</v>
      </c>
      <c r="C179" s="548"/>
      <c r="D179" s="548">
        <f>D173+D117</f>
        <v>600</v>
      </c>
      <c r="E179" s="548"/>
      <c r="F179" s="404" t="s">
        <v>7</v>
      </c>
      <c r="H179" s="227"/>
      <c r="J179" s="549"/>
      <c r="K179" s="549"/>
      <c r="L179" s="550"/>
      <c r="M179" s="550"/>
      <c r="N179" s="405"/>
      <c r="O179" s="238"/>
      <c r="P179" s="222"/>
      <c r="R179" s="221"/>
      <c r="S179" s="549"/>
      <c r="T179" s="549"/>
      <c r="U179" s="550"/>
      <c r="V179" s="550"/>
      <c r="W179" s="405"/>
      <c r="X179" s="238"/>
    </row>
    <row r="180" spans="1:33" s="403" customFormat="1" ht="14.25" thickBot="1" x14ac:dyDescent="0.2">
      <c r="B180" s="551" t="s">
        <v>225</v>
      </c>
      <c r="C180" s="551"/>
      <c r="D180" s="551">
        <f>D174+D118</f>
        <v>313</v>
      </c>
      <c r="E180" s="551"/>
      <c r="F180" s="406" t="s">
        <v>7</v>
      </c>
      <c r="H180" s="227"/>
      <c r="J180" s="549"/>
      <c r="K180" s="549"/>
      <c r="L180" s="550"/>
      <c r="M180" s="550"/>
      <c r="N180" s="405"/>
      <c r="O180" s="238"/>
      <c r="P180" s="222"/>
      <c r="R180" s="221"/>
      <c r="S180" s="549"/>
      <c r="T180" s="549"/>
      <c r="U180" s="550"/>
      <c r="V180" s="550"/>
      <c r="W180" s="405"/>
      <c r="X180" s="238"/>
    </row>
    <row r="181" spans="1:33" s="403" customFormat="1" x14ac:dyDescent="0.15">
      <c r="B181" s="547" t="s">
        <v>224</v>
      </c>
      <c r="C181" s="547"/>
      <c r="D181" s="548">
        <f>SUM(D179:E180)</f>
        <v>913</v>
      </c>
      <c r="E181" s="548"/>
      <c r="F181" s="404" t="s">
        <v>7</v>
      </c>
      <c r="H181" s="227"/>
      <c r="J181" s="221"/>
      <c r="P181" s="222"/>
      <c r="R181" s="221"/>
      <c r="X181" s="222"/>
    </row>
    <row r="182" spans="1:33" s="403" customFormat="1" ht="13.5" customHeight="1" x14ac:dyDescent="0.15">
      <c r="B182" s="226"/>
      <c r="H182" s="227"/>
      <c r="J182" s="221"/>
      <c r="P182" s="222"/>
      <c r="R182" s="221"/>
      <c r="X182" s="222"/>
    </row>
    <row r="183" spans="1:33" s="403" customFormat="1" ht="13.5" customHeight="1" x14ac:dyDescent="0.15">
      <c r="A183" s="225" t="s">
        <v>438</v>
      </c>
      <c r="B183" s="226"/>
      <c r="H183" s="227"/>
      <c r="J183" s="221"/>
      <c r="P183" s="222"/>
      <c r="R183" s="221"/>
      <c r="X183" s="222"/>
    </row>
    <row r="184" spans="1:33" s="403" customFormat="1" ht="13.5" customHeight="1" x14ac:dyDescent="0.15">
      <c r="A184" s="225"/>
      <c r="B184" s="226"/>
      <c r="H184" s="227"/>
      <c r="J184" s="221"/>
      <c r="P184" s="222"/>
      <c r="R184" s="221"/>
      <c r="X184" s="222"/>
    </row>
    <row r="185" spans="1:33" s="403" customFormat="1" ht="13.5" customHeight="1" x14ac:dyDescent="0.15">
      <c r="B185" s="228" t="s">
        <v>441</v>
      </c>
      <c r="H185" s="227"/>
      <c r="J185" s="221"/>
      <c r="P185" s="222"/>
      <c r="R185" s="221"/>
      <c r="X185" s="222"/>
    </row>
    <row r="186" spans="1:33" s="403" customFormat="1" ht="13.5" customHeight="1" x14ac:dyDescent="0.15">
      <c r="B186" s="561" t="s">
        <v>9</v>
      </c>
      <c r="C186" s="561"/>
      <c r="D186" s="561"/>
      <c r="E186" s="561"/>
      <c r="F186" s="561"/>
      <c r="G186" s="561"/>
      <c r="H186" s="561"/>
      <c r="J186" s="561" t="s">
        <v>10</v>
      </c>
      <c r="K186" s="561"/>
      <c r="L186" s="561"/>
      <c r="M186" s="561"/>
      <c r="N186" s="561"/>
      <c r="O186" s="561"/>
      <c r="P186" s="561"/>
      <c r="R186" s="561" t="s">
        <v>242</v>
      </c>
      <c r="S186" s="561"/>
      <c r="T186" s="561"/>
      <c r="U186" s="561"/>
      <c r="V186" s="561"/>
      <c r="W186" s="561"/>
      <c r="X186" s="561"/>
    </row>
    <row r="187" spans="1:33" s="403" customFormat="1" ht="13.5" customHeight="1" x14ac:dyDescent="0.15">
      <c r="B187" s="229" t="s">
        <v>7</v>
      </c>
      <c r="C187" s="409" t="s">
        <v>232</v>
      </c>
      <c r="D187" s="409" t="s">
        <v>231</v>
      </c>
      <c r="E187" s="409" t="s">
        <v>230</v>
      </c>
      <c r="F187" s="409" t="s">
        <v>229</v>
      </c>
      <c r="G187" s="409" t="s">
        <v>228</v>
      </c>
      <c r="H187" s="230" t="s">
        <v>227</v>
      </c>
      <c r="J187" s="229" t="s">
        <v>7</v>
      </c>
      <c r="K187" s="409" t="s">
        <v>232</v>
      </c>
      <c r="L187" s="409" t="s">
        <v>231</v>
      </c>
      <c r="M187" s="409" t="s">
        <v>230</v>
      </c>
      <c r="N187" s="409" t="s">
        <v>229</v>
      </c>
      <c r="O187" s="409" t="s">
        <v>228</v>
      </c>
      <c r="P187" s="230" t="s">
        <v>227</v>
      </c>
      <c r="R187" s="229" t="s">
        <v>7</v>
      </c>
      <c r="S187" s="409" t="s">
        <v>232</v>
      </c>
      <c r="T187" s="409" t="s">
        <v>231</v>
      </c>
      <c r="U187" s="409" t="s">
        <v>230</v>
      </c>
      <c r="V187" s="409" t="s">
        <v>229</v>
      </c>
      <c r="W187" s="409" t="s">
        <v>228</v>
      </c>
      <c r="X187" s="230" t="s">
        <v>227</v>
      </c>
    </row>
    <row r="188" spans="1:33" s="403" customFormat="1" ht="13.5" customHeight="1" x14ac:dyDescent="0.15">
      <c r="B188" s="409"/>
      <c r="C188" s="409"/>
      <c r="D188" s="231"/>
      <c r="E188" s="231"/>
      <c r="F188" s="409"/>
      <c r="G188" s="409"/>
      <c r="H188" s="262">
        <f>G188+1</f>
        <v>1</v>
      </c>
      <c r="J188" s="409"/>
      <c r="K188" s="412">
        <f t="shared" ref="K188:O188" si="195">J188+1</f>
        <v>1</v>
      </c>
      <c r="L188" s="412">
        <f t="shared" si="195"/>
        <v>2</v>
      </c>
      <c r="M188" s="271">
        <f t="shared" si="195"/>
        <v>3</v>
      </c>
      <c r="N188" s="271">
        <f t="shared" si="195"/>
        <v>4</v>
      </c>
      <c r="O188" s="271">
        <f t="shared" si="195"/>
        <v>5</v>
      </c>
      <c r="P188" s="265">
        <f>O188+1</f>
        <v>6</v>
      </c>
      <c r="R188" s="232"/>
      <c r="S188" s="409"/>
      <c r="T188" s="409"/>
      <c r="U188" s="409"/>
      <c r="V188" s="266">
        <f t="shared" ref="V188:V192" si="196">U188+1</f>
        <v>1</v>
      </c>
      <c r="W188" s="266">
        <f t="shared" ref="W188:W192" si="197">V188+1</f>
        <v>2</v>
      </c>
      <c r="X188" s="267">
        <f>W188+1</f>
        <v>3</v>
      </c>
      <c r="AA188" s="409"/>
      <c r="AB188" s="409">
        <f t="shared" ref="AB188" si="198">AA188+1</f>
        <v>1</v>
      </c>
      <c r="AC188" s="409">
        <f t="shared" ref="AC188:AC193" si="199">AB188+1</f>
        <v>2</v>
      </c>
      <c r="AD188" s="409">
        <f t="shared" ref="AD188:AD193" si="200">AC188+1</f>
        <v>3</v>
      </c>
      <c r="AE188" s="409">
        <f t="shared" ref="AE188:AE193" si="201">AD188+1</f>
        <v>4</v>
      </c>
      <c r="AF188" s="409">
        <f t="shared" ref="AF188:AF193" si="202">AE188+1</f>
        <v>5</v>
      </c>
      <c r="AG188" s="230">
        <f>AF188+1</f>
        <v>6</v>
      </c>
    </row>
    <row r="189" spans="1:33" s="403" customFormat="1" ht="13.5" customHeight="1" x14ac:dyDescent="0.15">
      <c r="B189" s="268">
        <f>H188+1</f>
        <v>2</v>
      </c>
      <c r="C189" s="269">
        <f>B189+1</f>
        <v>3</v>
      </c>
      <c r="D189" s="269">
        <f t="shared" ref="D189:D192" si="203">C189+1</f>
        <v>4</v>
      </c>
      <c r="E189" s="269">
        <f t="shared" ref="E189:E192" si="204">D189+1</f>
        <v>5</v>
      </c>
      <c r="F189" s="270">
        <f t="shared" ref="F189:F192" si="205">E189+1</f>
        <v>6</v>
      </c>
      <c r="G189" s="270">
        <f t="shared" ref="G189:G192" si="206">F189+1</f>
        <v>7</v>
      </c>
      <c r="H189" s="262">
        <f>G189+1</f>
        <v>8</v>
      </c>
      <c r="J189" s="271">
        <f>P188+1</f>
        <v>7</v>
      </c>
      <c r="K189" s="272">
        <f>J189+1</f>
        <v>8</v>
      </c>
      <c r="L189" s="272">
        <f t="shared" ref="L189:L192" si="207">K189+1</f>
        <v>9</v>
      </c>
      <c r="M189" s="272">
        <f t="shared" ref="M189:M192" si="208">L189+1</f>
        <v>10</v>
      </c>
      <c r="N189" s="264">
        <f t="shared" ref="N189:N191" si="209">M189+1</f>
        <v>11</v>
      </c>
      <c r="O189" s="264">
        <f t="shared" ref="O189:O191" si="210">N189+1</f>
        <v>12</v>
      </c>
      <c r="P189" s="265">
        <f>O189+1</f>
        <v>13</v>
      </c>
      <c r="R189" s="273">
        <f>X188+1</f>
        <v>4</v>
      </c>
      <c r="S189" s="274">
        <f>R189+1</f>
        <v>5</v>
      </c>
      <c r="T189" s="274">
        <f t="shared" ref="T189:T192" si="211">S189+1</f>
        <v>6</v>
      </c>
      <c r="U189" s="274">
        <f t="shared" ref="U189:U192" si="212">T189+1</f>
        <v>7</v>
      </c>
      <c r="V189" s="266">
        <f t="shared" si="196"/>
        <v>8</v>
      </c>
      <c r="W189" s="266">
        <f t="shared" si="197"/>
        <v>9</v>
      </c>
      <c r="X189" s="267">
        <f>W189+1</f>
        <v>10</v>
      </c>
      <c r="AA189" s="229">
        <f>AG188+1</f>
        <v>7</v>
      </c>
      <c r="AB189" s="231">
        <f>AA189+1</f>
        <v>8</v>
      </c>
      <c r="AC189" s="231">
        <f t="shared" si="199"/>
        <v>9</v>
      </c>
      <c r="AD189" s="231">
        <f t="shared" si="200"/>
        <v>10</v>
      </c>
      <c r="AE189" s="409">
        <f t="shared" si="201"/>
        <v>11</v>
      </c>
      <c r="AF189" s="409">
        <f t="shared" si="202"/>
        <v>12</v>
      </c>
      <c r="AG189" s="230">
        <f>AF189+1</f>
        <v>13</v>
      </c>
    </row>
    <row r="190" spans="1:33" s="403" customFormat="1" ht="13.5" customHeight="1" x14ac:dyDescent="0.15">
      <c r="B190" s="268">
        <f>H189+1</f>
        <v>9</v>
      </c>
      <c r="C190" s="270">
        <f>B190+1</f>
        <v>10</v>
      </c>
      <c r="D190" s="270">
        <f t="shared" si="203"/>
        <v>11</v>
      </c>
      <c r="E190" s="270">
        <f t="shared" si="204"/>
        <v>12</v>
      </c>
      <c r="F190" s="270">
        <f t="shared" si="205"/>
        <v>13</v>
      </c>
      <c r="G190" s="270">
        <f t="shared" si="206"/>
        <v>14</v>
      </c>
      <c r="H190" s="262">
        <f>G190+1</f>
        <v>15</v>
      </c>
      <c r="J190" s="271">
        <f>P189+1</f>
        <v>14</v>
      </c>
      <c r="K190" s="264">
        <f>J190+1</f>
        <v>15</v>
      </c>
      <c r="L190" s="264">
        <f t="shared" si="207"/>
        <v>16</v>
      </c>
      <c r="M190" s="264">
        <f t="shared" si="208"/>
        <v>17</v>
      </c>
      <c r="N190" s="264">
        <f t="shared" si="209"/>
        <v>18</v>
      </c>
      <c r="O190" s="264">
        <f t="shared" si="210"/>
        <v>19</v>
      </c>
      <c r="P190" s="265">
        <f t="shared" ref="P190:P191" si="213">O190+1</f>
        <v>20</v>
      </c>
      <c r="R190" s="273">
        <f>X189+1</f>
        <v>11</v>
      </c>
      <c r="S190" s="266">
        <f>R190+1</f>
        <v>12</v>
      </c>
      <c r="T190" s="266">
        <f t="shared" si="211"/>
        <v>13</v>
      </c>
      <c r="U190" s="266">
        <f t="shared" si="212"/>
        <v>14</v>
      </c>
      <c r="V190" s="266">
        <f t="shared" si="196"/>
        <v>15</v>
      </c>
      <c r="W190" s="266">
        <f t="shared" si="197"/>
        <v>16</v>
      </c>
      <c r="X190" s="267">
        <f t="shared" ref="X190:X191" si="214">W190+1</f>
        <v>17</v>
      </c>
      <c r="AA190" s="229">
        <f>AG189+1</f>
        <v>14</v>
      </c>
      <c r="AB190" s="409">
        <f>AA190+1</f>
        <v>15</v>
      </c>
      <c r="AC190" s="409">
        <f t="shared" si="199"/>
        <v>16</v>
      </c>
      <c r="AD190" s="409">
        <f t="shared" si="200"/>
        <v>17</v>
      </c>
      <c r="AE190" s="409">
        <f t="shared" si="201"/>
        <v>18</v>
      </c>
      <c r="AF190" s="409">
        <f t="shared" si="202"/>
        <v>19</v>
      </c>
      <c r="AG190" s="230">
        <f t="shared" ref="AG190:AG193" si="215">AF190+1</f>
        <v>20</v>
      </c>
    </row>
    <row r="191" spans="1:33" s="403" customFormat="1" ht="13.5" customHeight="1" x14ac:dyDescent="0.15">
      <c r="B191" s="268">
        <f>H190+1</f>
        <v>16</v>
      </c>
      <c r="C191" s="270">
        <f t="shared" ref="C191:C192" si="216">B191+1</f>
        <v>17</v>
      </c>
      <c r="D191" s="270">
        <f t="shared" si="203"/>
        <v>18</v>
      </c>
      <c r="E191" s="270">
        <f t="shared" si="204"/>
        <v>19</v>
      </c>
      <c r="F191" s="275">
        <f t="shared" si="205"/>
        <v>20</v>
      </c>
      <c r="G191" s="275">
        <f t="shared" si="206"/>
        <v>21</v>
      </c>
      <c r="H191" s="276">
        <f t="shared" ref="H191:H192" si="217">G191+1</f>
        <v>22</v>
      </c>
      <c r="J191" s="271">
        <f>P190+1</f>
        <v>21</v>
      </c>
      <c r="K191" s="264">
        <f>J191+1</f>
        <v>22</v>
      </c>
      <c r="L191" s="264">
        <f t="shared" si="207"/>
        <v>23</v>
      </c>
      <c r="M191" s="264">
        <f t="shared" si="208"/>
        <v>24</v>
      </c>
      <c r="N191" s="264">
        <f t="shared" si="209"/>
        <v>25</v>
      </c>
      <c r="O191" s="264">
        <f t="shared" si="210"/>
        <v>26</v>
      </c>
      <c r="P191" s="265">
        <f t="shared" si="213"/>
        <v>27</v>
      </c>
      <c r="R191" s="273">
        <f>X190+1</f>
        <v>18</v>
      </c>
      <c r="S191" s="266">
        <f>R191+1</f>
        <v>19</v>
      </c>
      <c r="T191" s="266">
        <f t="shared" si="211"/>
        <v>20</v>
      </c>
      <c r="U191" s="266">
        <f t="shared" si="212"/>
        <v>21</v>
      </c>
      <c r="V191" s="266">
        <f t="shared" si="196"/>
        <v>22</v>
      </c>
      <c r="W191" s="266">
        <f t="shared" si="197"/>
        <v>23</v>
      </c>
      <c r="X191" s="267">
        <f t="shared" si="214"/>
        <v>24</v>
      </c>
      <c r="AA191" s="229">
        <f>AG190+1</f>
        <v>21</v>
      </c>
      <c r="AB191" s="409">
        <f>AA191+1</f>
        <v>22</v>
      </c>
      <c r="AC191" s="409">
        <f t="shared" si="199"/>
        <v>23</v>
      </c>
      <c r="AD191" s="409">
        <f t="shared" si="200"/>
        <v>24</v>
      </c>
      <c r="AE191" s="409">
        <f t="shared" si="201"/>
        <v>25</v>
      </c>
      <c r="AF191" s="409">
        <f t="shared" si="202"/>
        <v>26</v>
      </c>
      <c r="AG191" s="230">
        <f t="shared" si="215"/>
        <v>27</v>
      </c>
    </row>
    <row r="192" spans="1:33" s="403" customFormat="1" ht="13.5" customHeight="1" x14ac:dyDescent="0.15">
      <c r="B192" s="277">
        <f>H191+1</f>
        <v>23</v>
      </c>
      <c r="C192" s="275">
        <f t="shared" si="216"/>
        <v>24</v>
      </c>
      <c r="D192" s="285">
        <f t="shared" si="203"/>
        <v>25</v>
      </c>
      <c r="E192" s="275">
        <f t="shared" si="204"/>
        <v>26</v>
      </c>
      <c r="F192" s="285">
        <f t="shared" si="205"/>
        <v>27</v>
      </c>
      <c r="G192" s="285">
        <f t="shared" si="206"/>
        <v>28</v>
      </c>
      <c r="H192" s="415">
        <f t="shared" si="217"/>
        <v>29</v>
      </c>
      <c r="J192" s="271">
        <f>P191+1</f>
        <v>28</v>
      </c>
      <c r="K192" s="264">
        <f t="shared" ref="K192" si="218">J192+1</f>
        <v>29</v>
      </c>
      <c r="L192" s="264">
        <f t="shared" si="207"/>
        <v>30</v>
      </c>
      <c r="M192" s="264">
        <f t="shared" si="208"/>
        <v>31</v>
      </c>
      <c r="N192" s="409"/>
      <c r="O192" s="409"/>
      <c r="P192" s="230"/>
      <c r="R192" s="273">
        <f>X191+1</f>
        <v>25</v>
      </c>
      <c r="S192" s="266">
        <f t="shared" ref="S192" si="219">R192+1</f>
        <v>26</v>
      </c>
      <c r="T192" s="266">
        <f t="shared" si="211"/>
        <v>27</v>
      </c>
      <c r="U192" s="266">
        <f t="shared" si="212"/>
        <v>28</v>
      </c>
      <c r="V192" s="266">
        <f t="shared" si="196"/>
        <v>29</v>
      </c>
      <c r="W192" s="279">
        <f t="shared" si="197"/>
        <v>30</v>
      </c>
      <c r="X192" s="230"/>
      <c r="AA192" s="229">
        <f>AG191+1</f>
        <v>28</v>
      </c>
      <c r="AB192" s="409">
        <f t="shared" ref="AB192:AB193" si="220">AA192+1</f>
        <v>29</v>
      </c>
      <c r="AC192" s="409">
        <f t="shared" si="199"/>
        <v>30</v>
      </c>
      <c r="AD192" s="409">
        <f t="shared" si="200"/>
        <v>31</v>
      </c>
      <c r="AE192" s="409">
        <f t="shared" si="201"/>
        <v>32</v>
      </c>
      <c r="AF192" s="409">
        <f t="shared" si="202"/>
        <v>33</v>
      </c>
      <c r="AG192" s="230">
        <f t="shared" si="215"/>
        <v>34</v>
      </c>
    </row>
    <row r="193" spans="2:33" s="403" customFormat="1" ht="13.5" customHeight="1" x14ac:dyDescent="0.15">
      <c r="B193" s="277">
        <f>H192+1</f>
        <v>30</v>
      </c>
      <c r="C193" s="409"/>
      <c r="D193" s="409"/>
      <c r="E193" s="409"/>
      <c r="F193" s="409"/>
      <c r="G193" s="409"/>
      <c r="H193" s="230"/>
      <c r="J193" s="229"/>
      <c r="K193" s="409"/>
      <c r="L193" s="409"/>
      <c r="M193" s="409"/>
      <c r="N193" s="409"/>
      <c r="O193" s="409"/>
      <c r="P193" s="230"/>
      <c r="R193" s="229"/>
      <c r="S193" s="409"/>
      <c r="T193" s="409"/>
      <c r="U193" s="409"/>
      <c r="V193" s="409"/>
      <c r="W193" s="409"/>
      <c r="X193" s="230"/>
      <c r="AA193" s="229">
        <f>AG192+1</f>
        <v>35</v>
      </c>
      <c r="AB193" s="409">
        <f t="shared" si="220"/>
        <v>36</v>
      </c>
      <c r="AC193" s="409">
        <f t="shared" si="199"/>
        <v>37</v>
      </c>
      <c r="AD193" s="409">
        <f t="shared" si="200"/>
        <v>38</v>
      </c>
      <c r="AE193" s="409">
        <f t="shared" si="201"/>
        <v>39</v>
      </c>
      <c r="AF193" s="409">
        <f t="shared" si="202"/>
        <v>40</v>
      </c>
      <c r="AG193" s="230">
        <f t="shared" si="215"/>
        <v>41</v>
      </c>
    </row>
    <row r="194" spans="2:33" s="403" customFormat="1" ht="13.5" customHeight="1" x14ac:dyDescent="0.15">
      <c r="B194" s="555" t="s">
        <v>226</v>
      </c>
      <c r="C194" s="556"/>
      <c r="D194" s="557">
        <f>COUNT(C188:G193)</f>
        <v>20</v>
      </c>
      <c r="E194" s="557"/>
      <c r="F194" s="410" t="s">
        <v>7</v>
      </c>
      <c r="G194" s="410"/>
      <c r="H194" s="233"/>
      <c r="J194" s="555" t="s">
        <v>226</v>
      </c>
      <c r="K194" s="556"/>
      <c r="L194" s="557">
        <f>COUNT(K188:O193)-3</f>
        <v>20</v>
      </c>
      <c r="M194" s="557"/>
      <c r="N194" s="410" t="s">
        <v>7</v>
      </c>
      <c r="O194" s="410"/>
      <c r="P194" s="233"/>
      <c r="R194" s="555" t="s">
        <v>226</v>
      </c>
      <c r="S194" s="556"/>
      <c r="T194" s="557">
        <f>COUNT(S188:W193)</f>
        <v>22</v>
      </c>
      <c r="U194" s="557"/>
      <c r="V194" s="410" t="s">
        <v>7</v>
      </c>
      <c r="W194" s="410"/>
      <c r="X194" s="233"/>
    </row>
    <row r="195" spans="2:33" s="403" customFormat="1" ht="13.5" customHeight="1" x14ac:dyDescent="0.15">
      <c r="B195" s="558" t="s">
        <v>225</v>
      </c>
      <c r="C195" s="559"/>
      <c r="D195" s="552">
        <f>30-D194</f>
        <v>10</v>
      </c>
      <c r="E195" s="552"/>
      <c r="F195" s="408" t="s">
        <v>7</v>
      </c>
      <c r="G195" s="408"/>
      <c r="H195" s="235"/>
      <c r="J195" s="558" t="s">
        <v>225</v>
      </c>
      <c r="K195" s="559"/>
      <c r="L195" s="552">
        <f>31-L194</f>
        <v>11</v>
      </c>
      <c r="M195" s="552"/>
      <c r="N195" s="408" t="s">
        <v>7</v>
      </c>
      <c r="O195" s="408"/>
      <c r="P195" s="235"/>
      <c r="R195" s="558" t="s">
        <v>225</v>
      </c>
      <c r="S195" s="559"/>
      <c r="T195" s="552">
        <f>30-T194</f>
        <v>8</v>
      </c>
      <c r="U195" s="552"/>
      <c r="V195" s="408" t="s">
        <v>7</v>
      </c>
      <c r="W195" s="408"/>
      <c r="X195" s="235"/>
    </row>
    <row r="196" spans="2:33" s="403" customFormat="1" ht="13.5" customHeight="1" x14ac:dyDescent="0.15">
      <c r="B196" s="217"/>
      <c r="C196" s="407"/>
      <c r="D196" s="407"/>
      <c r="E196" s="407"/>
      <c r="F196" s="407"/>
      <c r="G196" s="407"/>
      <c r="H196" s="218"/>
      <c r="J196" s="217"/>
      <c r="K196" s="407"/>
      <c r="L196" s="407"/>
      <c r="M196" s="407"/>
      <c r="N196" s="407"/>
      <c r="O196" s="407"/>
      <c r="P196" s="218"/>
      <c r="R196" s="217"/>
      <c r="S196" s="407"/>
      <c r="T196" s="407"/>
      <c r="U196" s="407"/>
      <c r="V196" s="407"/>
      <c r="W196" s="407"/>
      <c r="X196" s="218"/>
    </row>
    <row r="197" spans="2:33" s="403" customFormat="1" ht="13.5" customHeight="1" x14ac:dyDescent="0.15">
      <c r="B197" s="219"/>
      <c r="C197" s="405"/>
      <c r="D197" s="405"/>
      <c r="E197" s="405"/>
      <c r="F197" s="405"/>
      <c r="G197" s="405"/>
      <c r="H197" s="220"/>
      <c r="J197" s="221"/>
      <c r="P197" s="222"/>
      <c r="R197" s="221"/>
      <c r="X197" s="222"/>
    </row>
    <row r="198" spans="2:33" s="403" customFormat="1" ht="13.5" customHeight="1" x14ac:dyDescent="0.15">
      <c r="B198" s="561" t="s">
        <v>241</v>
      </c>
      <c r="C198" s="561"/>
      <c r="D198" s="561"/>
      <c r="E198" s="561"/>
      <c r="F198" s="561"/>
      <c r="G198" s="561"/>
      <c r="H198" s="561"/>
      <c r="J198" s="561" t="s">
        <v>240</v>
      </c>
      <c r="K198" s="561"/>
      <c r="L198" s="561"/>
      <c r="M198" s="561"/>
      <c r="N198" s="561"/>
      <c r="O198" s="561"/>
      <c r="P198" s="561"/>
      <c r="R198" s="561" t="s">
        <v>239</v>
      </c>
      <c r="S198" s="561"/>
      <c r="T198" s="561"/>
      <c r="U198" s="561"/>
      <c r="V198" s="561"/>
      <c r="W198" s="561"/>
      <c r="X198" s="561"/>
    </row>
    <row r="199" spans="2:33" s="403" customFormat="1" ht="13.5" customHeight="1" x14ac:dyDescent="0.15">
      <c r="B199" s="229" t="s">
        <v>7</v>
      </c>
      <c r="C199" s="409" t="s">
        <v>232</v>
      </c>
      <c r="D199" s="409" t="s">
        <v>231</v>
      </c>
      <c r="E199" s="409" t="s">
        <v>230</v>
      </c>
      <c r="F199" s="409" t="s">
        <v>229</v>
      </c>
      <c r="G199" s="409" t="s">
        <v>228</v>
      </c>
      <c r="H199" s="230" t="s">
        <v>227</v>
      </c>
      <c r="J199" s="229" t="s">
        <v>7</v>
      </c>
      <c r="K199" s="409" t="s">
        <v>232</v>
      </c>
      <c r="L199" s="409" t="s">
        <v>231</v>
      </c>
      <c r="M199" s="409" t="s">
        <v>230</v>
      </c>
      <c r="N199" s="409" t="s">
        <v>229</v>
      </c>
      <c r="O199" s="409" t="s">
        <v>228</v>
      </c>
      <c r="P199" s="230" t="s">
        <v>227</v>
      </c>
      <c r="R199" s="229" t="s">
        <v>7</v>
      </c>
      <c r="S199" s="409" t="s">
        <v>232</v>
      </c>
      <c r="T199" s="409" t="s">
        <v>231</v>
      </c>
      <c r="U199" s="409" t="s">
        <v>230</v>
      </c>
      <c r="V199" s="409" t="s">
        <v>229</v>
      </c>
      <c r="W199" s="409" t="s">
        <v>228</v>
      </c>
      <c r="X199" s="230" t="s">
        <v>227</v>
      </c>
    </row>
    <row r="200" spans="2:33" s="403" customFormat="1" ht="13.5" customHeight="1" x14ac:dyDescent="0.15">
      <c r="B200" s="409"/>
      <c r="C200" s="409"/>
      <c r="D200" s="409"/>
      <c r="E200" s="409"/>
      <c r="F200" s="409"/>
      <c r="G200" s="409"/>
      <c r="H200" s="230">
        <f t="shared" ref="H200:H203" si="221">G200+1</f>
        <v>1</v>
      </c>
      <c r="J200" s="409"/>
      <c r="K200" s="409"/>
      <c r="L200" s="280">
        <f t="shared" ref="L200" si="222">K200+1</f>
        <v>1</v>
      </c>
      <c r="M200" s="280">
        <f t="shared" ref="M200" si="223">L200+1</f>
        <v>2</v>
      </c>
      <c r="N200" s="280">
        <f t="shared" ref="N200" si="224">M200+1</f>
        <v>3</v>
      </c>
      <c r="O200" s="280">
        <f t="shared" ref="O200:O203" si="225">N200+1</f>
        <v>4</v>
      </c>
      <c r="P200" s="281">
        <f>O200+1</f>
        <v>5</v>
      </c>
      <c r="R200" s="409"/>
      <c r="S200" s="231"/>
      <c r="T200" s="231"/>
      <c r="U200" s="231"/>
      <c r="V200" s="409"/>
      <c r="W200" s="280">
        <f t="shared" ref="W200:W204" si="226">V200+1</f>
        <v>1</v>
      </c>
      <c r="X200" s="281">
        <f>W200+1</f>
        <v>2</v>
      </c>
    </row>
    <row r="201" spans="2:33" s="403" customFormat="1" ht="13.5" customHeight="1" x14ac:dyDescent="0.15">
      <c r="B201" s="229">
        <f t="shared" ref="B201:B202" si="227">H200+1</f>
        <v>2</v>
      </c>
      <c r="C201" s="409">
        <f t="shared" ref="C201:C202" si="228">B201+1</f>
        <v>3</v>
      </c>
      <c r="D201" s="280">
        <f t="shared" ref="D201:D204" si="229">C201+1</f>
        <v>4</v>
      </c>
      <c r="E201" s="280">
        <f t="shared" ref="E201:E204" si="230">D201+1</f>
        <v>5</v>
      </c>
      <c r="F201" s="280">
        <f t="shared" ref="F201:F204" si="231">E201+1</f>
        <v>6</v>
      </c>
      <c r="G201" s="280">
        <f t="shared" ref="G201:G204" si="232">F201+1</f>
        <v>7</v>
      </c>
      <c r="H201" s="281">
        <f t="shared" si="221"/>
        <v>8</v>
      </c>
      <c r="J201" s="282">
        <f>P200+1</f>
        <v>6</v>
      </c>
      <c r="K201" s="283">
        <f>J201+1</f>
        <v>7</v>
      </c>
      <c r="L201" s="283">
        <f t="shared" ref="L201:L204" si="233">K201+1</f>
        <v>8</v>
      </c>
      <c r="M201" s="283">
        <f t="shared" ref="M201:M204" si="234">L201+1</f>
        <v>9</v>
      </c>
      <c r="N201" s="280">
        <f t="shared" ref="N201:N204" si="235">M201+1</f>
        <v>10</v>
      </c>
      <c r="O201" s="284">
        <f t="shared" si="225"/>
        <v>11</v>
      </c>
      <c r="P201" s="281">
        <f>O201+1</f>
        <v>12</v>
      </c>
      <c r="R201" s="282">
        <f>X200+1</f>
        <v>3</v>
      </c>
      <c r="S201" s="283">
        <f>R201+1</f>
        <v>4</v>
      </c>
      <c r="T201" s="283">
        <f t="shared" ref="T201:T202" si="236">S201+1</f>
        <v>5</v>
      </c>
      <c r="U201" s="283">
        <f t="shared" ref="U201:U204" si="237">T201+1</f>
        <v>6</v>
      </c>
      <c r="V201" s="280">
        <f t="shared" ref="V201:V204" si="238">U201+1</f>
        <v>7</v>
      </c>
      <c r="W201" s="280">
        <f t="shared" si="226"/>
        <v>8</v>
      </c>
      <c r="X201" s="281">
        <f>W201+1</f>
        <v>9</v>
      </c>
    </row>
    <row r="202" spans="2:33" s="403" customFormat="1" ht="13.5" customHeight="1" x14ac:dyDescent="0.15">
      <c r="B202" s="282">
        <f t="shared" si="227"/>
        <v>9</v>
      </c>
      <c r="C202" s="280">
        <f t="shared" si="228"/>
        <v>10</v>
      </c>
      <c r="D202" s="280">
        <f t="shared" si="229"/>
        <v>11</v>
      </c>
      <c r="E202" s="280">
        <f t="shared" si="230"/>
        <v>12</v>
      </c>
      <c r="F202" s="280">
        <f t="shared" si="231"/>
        <v>13</v>
      </c>
      <c r="G202" s="280">
        <f t="shared" si="232"/>
        <v>14</v>
      </c>
      <c r="H202" s="281">
        <f t="shared" si="221"/>
        <v>15</v>
      </c>
      <c r="J202" s="282">
        <f>P201+1</f>
        <v>13</v>
      </c>
      <c r="K202" s="280">
        <f t="shared" ref="K202" si="239">J202+1</f>
        <v>14</v>
      </c>
      <c r="L202" s="280">
        <f t="shared" si="233"/>
        <v>15</v>
      </c>
      <c r="M202" s="280">
        <f t="shared" si="234"/>
        <v>16</v>
      </c>
      <c r="N202" s="280">
        <f t="shared" si="235"/>
        <v>17</v>
      </c>
      <c r="O202" s="280">
        <f t="shared" si="225"/>
        <v>18</v>
      </c>
      <c r="P202" s="281">
        <f t="shared" ref="P202:P203" si="240">O202+1</f>
        <v>19</v>
      </c>
      <c r="R202" s="282">
        <f>X201+1</f>
        <v>10</v>
      </c>
      <c r="S202" s="409">
        <f>R202+1</f>
        <v>11</v>
      </c>
      <c r="T202" s="409">
        <f t="shared" si="236"/>
        <v>12</v>
      </c>
      <c r="U202" s="409">
        <f t="shared" si="237"/>
        <v>13</v>
      </c>
      <c r="V202" s="409">
        <f t="shared" si="238"/>
        <v>14</v>
      </c>
      <c r="W202" s="409">
        <f t="shared" si="226"/>
        <v>15</v>
      </c>
      <c r="X202" s="230">
        <f t="shared" ref="X202:X204" si="241">W202+1</f>
        <v>16</v>
      </c>
    </row>
    <row r="203" spans="2:33" s="403" customFormat="1" ht="13.5" customHeight="1" x14ac:dyDescent="0.15">
      <c r="B203" s="282">
        <f>H202+1</f>
        <v>16</v>
      </c>
      <c r="C203" s="284">
        <f>B203+1</f>
        <v>17</v>
      </c>
      <c r="D203" s="280">
        <f t="shared" si="229"/>
        <v>18</v>
      </c>
      <c r="E203" s="280">
        <f t="shared" si="230"/>
        <v>19</v>
      </c>
      <c r="F203" s="280">
        <f t="shared" si="231"/>
        <v>20</v>
      </c>
      <c r="G203" s="280">
        <f t="shared" si="232"/>
        <v>21</v>
      </c>
      <c r="H203" s="281">
        <f t="shared" si="221"/>
        <v>22</v>
      </c>
      <c r="J203" s="282">
        <f>P202+1</f>
        <v>20</v>
      </c>
      <c r="K203" s="280">
        <f>J203+1</f>
        <v>21</v>
      </c>
      <c r="L203" s="280">
        <f t="shared" si="233"/>
        <v>22</v>
      </c>
      <c r="M203" s="280">
        <f t="shared" si="234"/>
        <v>23</v>
      </c>
      <c r="N203" s="280">
        <f t="shared" si="235"/>
        <v>24</v>
      </c>
      <c r="O203" s="280">
        <f t="shared" si="225"/>
        <v>25</v>
      </c>
      <c r="P203" s="281">
        <f t="shared" si="240"/>
        <v>26</v>
      </c>
      <c r="R203" s="229">
        <f>X202+1</f>
        <v>17</v>
      </c>
      <c r="S203" s="232">
        <f t="shared" ref="S203:S204" si="242">R203+1</f>
        <v>18</v>
      </c>
      <c r="T203" s="409">
        <f>S203+1</f>
        <v>19</v>
      </c>
      <c r="U203" s="409">
        <f t="shared" si="237"/>
        <v>20</v>
      </c>
      <c r="V203" s="409">
        <f t="shared" si="238"/>
        <v>21</v>
      </c>
      <c r="W203" s="232">
        <f t="shared" si="226"/>
        <v>22</v>
      </c>
      <c r="X203" s="230">
        <f t="shared" si="241"/>
        <v>23</v>
      </c>
    </row>
    <row r="204" spans="2:33" s="403" customFormat="1" ht="13.5" customHeight="1" x14ac:dyDescent="0.15">
      <c r="B204" s="282">
        <f>H203+1</f>
        <v>23</v>
      </c>
      <c r="C204" s="280">
        <f t="shared" ref="C204" si="243">B204+1</f>
        <v>24</v>
      </c>
      <c r="D204" s="280">
        <f t="shared" si="229"/>
        <v>25</v>
      </c>
      <c r="E204" s="280">
        <f t="shared" si="230"/>
        <v>26</v>
      </c>
      <c r="F204" s="280">
        <f t="shared" si="231"/>
        <v>27</v>
      </c>
      <c r="G204" s="280">
        <f t="shared" si="232"/>
        <v>28</v>
      </c>
      <c r="H204" s="281">
        <f>G204+1</f>
        <v>29</v>
      </c>
      <c r="J204" s="282">
        <f>P203+1</f>
        <v>27</v>
      </c>
      <c r="K204" s="280">
        <f t="shared" ref="K204" si="244">J204+1</f>
        <v>28</v>
      </c>
      <c r="L204" s="280">
        <f t="shared" si="233"/>
        <v>29</v>
      </c>
      <c r="M204" s="280">
        <f t="shared" si="234"/>
        <v>30</v>
      </c>
      <c r="N204" s="280">
        <f t="shared" si="235"/>
        <v>31</v>
      </c>
      <c r="O204" s="409"/>
      <c r="P204" s="230"/>
      <c r="R204" s="229">
        <f>X203+1</f>
        <v>24</v>
      </c>
      <c r="S204" s="409">
        <f t="shared" si="242"/>
        <v>25</v>
      </c>
      <c r="T204" s="409">
        <f t="shared" ref="T204" si="245">S204+1</f>
        <v>26</v>
      </c>
      <c r="U204" s="409">
        <f t="shared" si="237"/>
        <v>27</v>
      </c>
      <c r="V204" s="409">
        <f t="shared" si="238"/>
        <v>28</v>
      </c>
      <c r="W204" s="409">
        <f t="shared" si="226"/>
        <v>29</v>
      </c>
      <c r="X204" s="230">
        <f t="shared" si="241"/>
        <v>30</v>
      </c>
    </row>
    <row r="205" spans="2:33" s="403" customFormat="1" ht="13.5" customHeight="1" x14ac:dyDescent="0.15">
      <c r="B205" s="282">
        <f>H204+1</f>
        <v>30</v>
      </c>
      <c r="C205" s="280">
        <f>B205+1</f>
        <v>31</v>
      </c>
      <c r="D205" s="409"/>
      <c r="E205" s="409"/>
      <c r="F205" s="409"/>
      <c r="G205" s="409"/>
      <c r="H205" s="230"/>
      <c r="J205" s="229"/>
      <c r="K205" s="413"/>
      <c r="L205" s="409"/>
      <c r="M205" s="409"/>
      <c r="N205" s="409"/>
      <c r="O205" s="409"/>
      <c r="P205" s="230"/>
      <c r="R205" s="229"/>
      <c r="S205" s="409"/>
      <c r="T205" s="409"/>
      <c r="U205" s="409"/>
      <c r="V205" s="409"/>
      <c r="W205" s="409"/>
      <c r="X205" s="230"/>
    </row>
    <row r="206" spans="2:33" s="403" customFormat="1" ht="13.5" customHeight="1" x14ac:dyDescent="0.15">
      <c r="B206" s="555" t="s">
        <v>226</v>
      </c>
      <c r="C206" s="556"/>
      <c r="D206" s="557">
        <f>COUNT(C200:G205)-1</f>
        <v>20</v>
      </c>
      <c r="E206" s="557"/>
      <c r="F206" s="410" t="s">
        <v>7</v>
      </c>
      <c r="G206" s="410"/>
      <c r="H206" s="233"/>
      <c r="J206" s="555" t="s">
        <v>226</v>
      </c>
      <c r="K206" s="562"/>
      <c r="L206" s="557">
        <f>COUNT(K200:O205)-1</f>
        <v>22</v>
      </c>
      <c r="M206" s="557"/>
      <c r="N206" s="410" t="s">
        <v>7</v>
      </c>
      <c r="O206" s="410"/>
      <c r="P206" s="233"/>
      <c r="R206" s="555" t="s">
        <v>226</v>
      </c>
      <c r="S206" s="556"/>
      <c r="T206" s="557">
        <f>COUNT(S200:W205)-2</f>
        <v>19</v>
      </c>
      <c r="U206" s="557"/>
      <c r="V206" s="410" t="s">
        <v>7</v>
      </c>
      <c r="W206" s="410"/>
      <c r="X206" s="233"/>
    </row>
    <row r="207" spans="2:33" s="403" customFormat="1" ht="13.5" customHeight="1" x14ac:dyDescent="0.15">
      <c r="B207" s="558" t="s">
        <v>225</v>
      </c>
      <c r="C207" s="559"/>
      <c r="D207" s="552">
        <f>31-D206</f>
        <v>11</v>
      </c>
      <c r="E207" s="552"/>
      <c r="F207" s="408" t="s">
        <v>7</v>
      </c>
      <c r="G207" s="408"/>
      <c r="H207" s="235"/>
      <c r="J207" s="558" t="s">
        <v>225</v>
      </c>
      <c r="K207" s="559"/>
      <c r="L207" s="552">
        <f>31-L206</f>
        <v>9</v>
      </c>
      <c r="M207" s="552"/>
      <c r="N207" s="408" t="s">
        <v>7</v>
      </c>
      <c r="O207" s="408"/>
      <c r="P207" s="235"/>
      <c r="R207" s="558" t="s">
        <v>225</v>
      </c>
      <c r="S207" s="559"/>
      <c r="T207" s="552">
        <f>30-T206</f>
        <v>11</v>
      </c>
      <c r="U207" s="552"/>
      <c r="V207" s="408" t="s">
        <v>7</v>
      </c>
      <c r="W207" s="408"/>
      <c r="X207" s="235"/>
    </row>
    <row r="208" spans="2:33" s="403" customFormat="1" ht="13.5" customHeight="1" x14ac:dyDescent="0.15">
      <c r="B208" s="226"/>
      <c r="H208" s="227"/>
    </row>
    <row r="209" spans="2:24" s="403" customFormat="1" ht="13.5" customHeight="1" x14ac:dyDescent="0.15">
      <c r="B209" s="226"/>
      <c r="H209" s="227"/>
      <c r="J209" s="221"/>
      <c r="P209" s="222"/>
      <c r="R209" s="221"/>
      <c r="X209" s="222"/>
    </row>
    <row r="210" spans="2:24" s="403" customFormat="1" ht="13.5" customHeight="1" x14ac:dyDescent="0.15">
      <c r="B210" s="561"/>
      <c r="C210" s="561"/>
      <c r="D210" s="561"/>
      <c r="E210" s="561"/>
      <c r="F210" s="561"/>
      <c r="G210" s="561"/>
      <c r="H210" s="561"/>
      <c r="J210" s="561"/>
      <c r="K210" s="561"/>
      <c r="L210" s="561"/>
      <c r="M210" s="561"/>
      <c r="N210" s="561"/>
      <c r="O210" s="561"/>
      <c r="P210" s="561"/>
      <c r="R210" s="561"/>
      <c r="S210" s="561"/>
      <c r="T210" s="561"/>
      <c r="U210" s="561"/>
      <c r="V210" s="561"/>
      <c r="W210" s="561"/>
      <c r="X210" s="561"/>
    </row>
    <row r="211" spans="2:24" s="403" customFormat="1" ht="13.5" customHeight="1" x14ac:dyDescent="0.15">
      <c r="B211" s="229"/>
      <c r="C211" s="409"/>
      <c r="D211" s="409"/>
      <c r="E211" s="409"/>
      <c r="F211" s="409"/>
      <c r="G211" s="409"/>
      <c r="H211" s="230"/>
      <c r="J211" s="229"/>
      <c r="K211" s="409"/>
      <c r="L211" s="409"/>
      <c r="M211" s="409"/>
      <c r="N211" s="409"/>
      <c r="O211" s="409"/>
      <c r="P211" s="230"/>
      <c r="R211" s="229"/>
      <c r="S211" s="409"/>
      <c r="T211" s="409"/>
      <c r="U211" s="409"/>
      <c r="V211" s="409"/>
      <c r="W211" s="409"/>
      <c r="X211" s="230"/>
    </row>
    <row r="212" spans="2:24" s="403" customFormat="1" ht="13.5" customHeight="1" x14ac:dyDescent="0.15">
      <c r="B212" s="409"/>
      <c r="C212" s="409"/>
      <c r="D212" s="392"/>
      <c r="E212" s="231"/>
      <c r="F212" s="409"/>
      <c r="G212" s="409"/>
      <c r="H212" s="230"/>
      <c r="J212" s="232"/>
      <c r="K212" s="409"/>
      <c r="L212" s="232"/>
      <c r="M212" s="409"/>
      <c r="N212" s="409"/>
      <c r="O212" s="409"/>
      <c r="P212" s="230"/>
      <c r="R212" s="232"/>
      <c r="S212" s="409"/>
      <c r="T212" s="409"/>
      <c r="U212" s="409"/>
      <c r="V212" s="409"/>
      <c r="W212" s="409"/>
      <c r="X212" s="230"/>
    </row>
    <row r="213" spans="2:24" s="403" customFormat="1" ht="13.5" customHeight="1" x14ac:dyDescent="0.15">
      <c r="B213" s="229"/>
      <c r="C213" s="231"/>
      <c r="D213" s="231"/>
      <c r="E213" s="231"/>
      <c r="F213" s="409"/>
      <c r="G213" s="409"/>
      <c r="H213" s="230"/>
      <c r="J213" s="229"/>
      <c r="K213" s="409"/>
      <c r="L213" s="231"/>
      <c r="M213" s="231"/>
      <c r="N213" s="409"/>
      <c r="O213" s="409"/>
      <c r="P213" s="230"/>
      <c r="R213" s="229"/>
      <c r="S213" s="231"/>
      <c r="T213" s="231"/>
      <c r="U213" s="231"/>
      <c r="V213" s="409"/>
      <c r="W213" s="409"/>
      <c r="X213" s="230"/>
    </row>
    <row r="214" spans="2:24" s="403" customFormat="1" ht="13.5" customHeight="1" x14ac:dyDescent="0.15">
      <c r="B214" s="229"/>
      <c r="C214" s="232"/>
      <c r="D214" s="409"/>
      <c r="E214" s="409"/>
      <c r="F214" s="409"/>
      <c r="G214" s="409"/>
      <c r="H214" s="230"/>
      <c r="J214" s="229"/>
      <c r="K214" s="409"/>
      <c r="L214" s="409"/>
      <c r="M214" s="409"/>
      <c r="N214" s="409"/>
      <c r="O214" s="409"/>
      <c r="P214" s="230"/>
      <c r="R214" s="229"/>
      <c r="S214" s="409"/>
      <c r="T214" s="409"/>
      <c r="U214" s="409"/>
      <c r="V214" s="409"/>
      <c r="W214" s="409"/>
      <c r="X214" s="230"/>
    </row>
    <row r="215" spans="2:24" s="403" customFormat="1" ht="13.5" customHeight="1" x14ac:dyDescent="0.15">
      <c r="B215" s="229"/>
      <c r="C215" s="409"/>
      <c r="D215" s="409"/>
      <c r="E215" s="409"/>
      <c r="F215" s="409"/>
      <c r="G215" s="409"/>
      <c r="H215" s="230"/>
      <c r="J215" s="229"/>
      <c r="K215" s="232"/>
      <c r="L215" s="409"/>
      <c r="M215" s="231"/>
      <c r="N215" s="409"/>
      <c r="O215" s="409"/>
      <c r="P215" s="230"/>
      <c r="R215" s="229"/>
      <c r="S215" s="409"/>
      <c r="T215" s="409"/>
      <c r="U215" s="409"/>
      <c r="V215" s="409"/>
      <c r="W215" s="409"/>
      <c r="X215" s="230"/>
    </row>
    <row r="216" spans="2:24" s="403" customFormat="1" ht="13.5" customHeight="1" x14ac:dyDescent="0.15">
      <c r="B216" s="229"/>
      <c r="C216" s="409"/>
      <c r="D216" s="409"/>
      <c r="E216" s="409"/>
      <c r="F216" s="409"/>
      <c r="G216" s="409"/>
      <c r="H216" s="411"/>
      <c r="J216" s="229"/>
      <c r="K216" s="409"/>
      <c r="L216" s="409"/>
      <c r="M216" s="409"/>
      <c r="N216" s="409"/>
      <c r="O216" s="409"/>
      <c r="P216" s="230"/>
      <c r="R216" s="229"/>
      <c r="S216" s="364"/>
      <c r="T216" s="364"/>
      <c r="U216" s="364"/>
      <c r="V216" s="364"/>
      <c r="W216" s="364"/>
      <c r="X216" s="230"/>
    </row>
    <row r="217" spans="2:24" s="403" customFormat="1" ht="13.5" customHeight="1" x14ac:dyDescent="0.15">
      <c r="B217" s="229"/>
      <c r="C217" s="409"/>
      <c r="D217" s="409"/>
      <c r="E217" s="409"/>
      <c r="F217" s="409"/>
      <c r="G217" s="409"/>
      <c r="H217" s="230"/>
      <c r="J217" s="229"/>
      <c r="K217" s="409"/>
      <c r="L217" s="409"/>
      <c r="M217" s="409"/>
      <c r="N217" s="409"/>
      <c r="O217" s="409"/>
      <c r="P217" s="230"/>
      <c r="R217" s="229"/>
      <c r="S217" s="409"/>
      <c r="T217" s="409"/>
      <c r="U217" s="409"/>
      <c r="V217" s="409"/>
      <c r="W217" s="409"/>
      <c r="X217" s="230"/>
    </row>
    <row r="218" spans="2:24" s="403" customFormat="1" ht="13.5" customHeight="1" x14ac:dyDescent="0.15">
      <c r="B218" s="555"/>
      <c r="C218" s="556"/>
      <c r="D218" s="557"/>
      <c r="E218" s="557"/>
      <c r="F218" s="410"/>
      <c r="G218" s="410"/>
      <c r="H218" s="233"/>
      <c r="J218" s="555"/>
      <c r="K218" s="562"/>
      <c r="L218" s="557"/>
      <c r="M218" s="557"/>
      <c r="N218" s="410"/>
      <c r="O218" s="410"/>
      <c r="P218" s="233"/>
      <c r="R218" s="555"/>
      <c r="S218" s="556"/>
      <c r="T218" s="557"/>
      <c r="U218" s="557"/>
      <c r="V218" s="410"/>
      <c r="W218" s="410"/>
      <c r="X218" s="233"/>
    </row>
    <row r="219" spans="2:24" s="403" customFormat="1" ht="13.5" customHeight="1" x14ac:dyDescent="0.15">
      <c r="B219" s="558"/>
      <c r="C219" s="560"/>
      <c r="D219" s="552"/>
      <c r="E219" s="560"/>
      <c r="F219" s="408"/>
      <c r="G219" s="408"/>
      <c r="H219" s="235"/>
      <c r="J219" s="558"/>
      <c r="K219" s="559"/>
      <c r="L219" s="552"/>
      <c r="M219" s="552"/>
      <c r="N219" s="408"/>
      <c r="O219" s="408"/>
      <c r="P219" s="235"/>
      <c r="R219" s="558"/>
      <c r="S219" s="559"/>
      <c r="T219" s="552"/>
      <c r="U219" s="552"/>
      <c r="V219" s="408"/>
      <c r="W219" s="408"/>
      <c r="X219" s="235"/>
    </row>
    <row r="220" spans="2:24" s="403" customFormat="1" ht="13.5" customHeight="1" x14ac:dyDescent="0.15">
      <c r="B220" s="226"/>
      <c r="H220" s="227"/>
      <c r="J220" s="221"/>
      <c r="P220" s="222"/>
      <c r="R220" s="221"/>
      <c r="X220" s="222"/>
    </row>
    <row r="221" spans="2:24" s="403" customFormat="1" ht="13.5" customHeight="1" x14ac:dyDescent="0.15">
      <c r="B221" s="228"/>
      <c r="H221" s="227"/>
      <c r="J221" s="221"/>
      <c r="P221" s="222"/>
      <c r="R221" s="221"/>
      <c r="X221" s="222"/>
    </row>
    <row r="222" spans="2:24" s="403" customFormat="1" ht="13.5" customHeight="1" x14ac:dyDescent="0.15">
      <c r="B222" s="561"/>
      <c r="C222" s="561"/>
      <c r="D222" s="561"/>
      <c r="E222" s="561"/>
      <c r="F222" s="561"/>
      <c r="G222" s="561"/>
      <c r="H222" s="561"/>
      <c r="J222" s="561"/>
      <c r="K222" s="561"/>
      <c r="L222" s="561"/>
      <c r="M222" s="561"/>
      <c r="N222" s="561"/>
      <c r="O222" s="561"/>
      <c r="P222" s="561"/>
      <c r="R222" s="561"/>
      <c r="S222" s="561"/>
      <c r="T222" s="561"/>
      <c r="U222" s="561"/>
      <c r="V222" s="561"/>
      <c r="W222" s="561"/>
      <c r="X222" s="561"/>
    </row>
    <row r="223" spans="2:24" s="403" customFormat="1" ht="13.5" customHeight="1" x14ac:dyDescent="0.15">
      <c r="B223" s="229"/>
      <c r="C223" s="409"/>
      <c r="D223" s="409"/>
      <c r="E223" s="409"/>
      <c r="F223" s="409"/>
      <c r="G223" s="409"/>
      <c r="H223" s="230"/>
      <c r="J223" s="229"/>
      <c r="K223" s="409"/>
      <c r="L223" s="409"/>
      <c r="M223" s="409"/>
      <c r="N223" s="409"/>
      <c r="O223" s="409"/>
      <c r="P223" s="230"/>
      <c r="R223" s="229"/>
      <c r="S223" s="409"/>
      <c r="T223" s="409"/>
      <c r="U223" s="409"/>
      <c r="V223" s="409"/>
      <c r="W223" s="409"/>
      <c r="X223" s="230"/>
    </row>
    <row r="224" spans="2:24" s="403" customFormat="1" ht="13.5" customHeight="1" x14ac:dyDescent="0.15">
      <c r="B224" s="232"/>
      <c r="C224" s="232"/>
      <c r="D224" s="364"/>
      <c r="E224" s="232"/>
      <c r="F224" s="364"/>
      <c r="G224" s="364"/>
      <c r="H224" s="230"/>
      <c r="J224" s="409"/>
      <c r="K224" s="231"/>
      <c r="L224" s="231"/>
      <c r="M224" s="231"/>
      <c r="N224" s="409"/>
      <c r="O224" s="409"/>
      <c r="P224" s="230"/>
      <c r="R224" s="409"/>
      <c r="S224" s="231"/>
      <c r="T224" s="231"/>
      <c r="U224" s="231"/>
      <c r="V224" s="409"/>
      <c r="W224" s="409"/>
      <c r="X224" s="230"/>
    </row>
    <row r="225" spans="2:24" s="403" customFormat="1" ht="13.5" customHeight="1" x14ac:dyDescent="0.15">
      <c r="B225" s="229"/>
      <c r="C225" s="231"/>
      <c r="D225" s="231"/>
      <c r="E225" s="231"/>
      <c r="F225" s="409"/>
      <c r="G225" s="409"/>
      <c r="H225" s="230"/>
      <c r="J225" s="229"/>
      <c r="K225" s="231"/>
      <c r="L225" s="231"/>
      <c r="M225" s="231"/>
      <c r="N225" s="232"/>
      <c r="O225" s="409"/>
      <c r="P225" s="230"/>
      <c r="R225" s="229"/>
      <c r="S225" s="231"/>
      <c r="T225" s="231"/>
      <c r="U225" s="231"/>
      <c r="V225" s="409"/>
      <c r="W225" s="409"/>
      <c r="X225" s="230"/>
    </row>
    <row r="226" spans="2:24" s="403" customFormat="1" ht="13.5" customHeight="1" x14ac:dyDescent="0.15">
      <c r="B226" s="229"/>
      <c r="C226" s="232"/>
      <c r="D226" s="409"/>
      <c r="E226" s="409"/>
      <c r="F226" s="409"/>
      <c r="G226" s="409"/>
      <c r="H226" s="230"/>
      <c r="J226" s="229"/>
      <c r="K226" s="231"/>
      <c r="L226" s="231"/>
      <c r="M226" s="409"/>
      <c r="N226" s="409"/>
      <c r="O226" s="409"/>
      <c r="P226" s="230"/>
      <c r="R226" s="229"/>
      <c r="S226" s="409"/>
      <c r="T226" s="409"/>
      <c r="U226" s="409"/>
      <c r="V226" s="409"/>
      <c r="W226" s="409"/>
      <c r="X226" s="230"/>
    </row>
    <row r="227" spans="2:24" s="403" customFormat="1" ht="13.5" customHeight="1" x14ac:dyDescent="0.15">
      <c r="B227" s="229"/>
      <c r="C227" s="409"/>
      <c r="D227" s="409"/>
      <c r="E227" s="409"/>
      <c r="F227" s="409"/>
      <c r="G227" s="409"/>
      <c r="H227" s="230"/>
      <c r="J227" s="229"/>
      <c r="K227" s="231"/>
      <c r="L227" s="232"/>
      <c r="M227" s="409"/>
      <c r="N227" s="409"/>
      <c r="O227" s="409"/>
      <c r="P227" s="230"/>
      <c r="R227" s="229"/>
      <c r="S227" s="232"/>
      <c r="T227" s="409"/>
      <c r="U227" s="409"/>
      <c r="V227" s="409"/>
      <c r="W227" s="409"/>
      <c r="X227" s="230"/>
    </row>
    <row r="228" spans="2:24" s="403" customFormat="1" ht="13.5" customHeight="1" x14ac:dyDescent="0.15">
      <c r="B228" s="229"/>
      <c r="C228" s="409"/>
      <c r="D228" s="409"/>
      <c r="E228" s="231"/>
      <c r="F228" s="231"/>
      <c r="G228" s="231"/>
      <c r="H228" s="230"/>
      <c r="J228" s="229"/>
      <c r="K228" s="231"/>
      <c r="L228" s="231"/>
      <c r="M228" s="409"/>
      <c r="N228" s="409"/>
      <c r="O228" s="409"/>
      <c r="P228" s="230"/>
      <c r="R228" s="229"/>
      <c r="S228" s="409"/>
      <c r="T228" s="409"/>
      <c r="U228" s="409"/>
      <c r="V228" s="409"/>
      <c r="W228" s="409"/>
      <c r="X228" s="230"/>
    </row>
    <row r="229" spans="2:24" s="403" customFormat="1" ht="13.5" customHeight="1" x14ac:dyDescent="0.15">
      <c r="B229" s="229"/>
      <c r="C229" s="409"/>
      <c r="D229" s="409"/>
      <c r="E229" s="409"/>
      <c r="F229" s="409"/>
      <c r="G229" s="409"/>
      <c r="H229" s="230"/>
      <c r="J229" s="229"/>
      <c r="K229" s="409"/>
      <c r="L229" s="409"/>
      <c r="M229" s="409"/>
      <c r="N229" s="409"/>
      <c r="O229" s="409"/>
      <c r="P229" s="230"/>
      <c r="R229" s="229"/>
      <c r="S229" s="409"/>
      <c r="T229" s="409"/>
      <c r="U229" s="409"/>
      <c r="V229" s="409"/>
      <c r="W229" s="409"/>
      <c r="X229" s="230"/>
    </row>
    <row r="230" spans="2:24" s="403" customFormat="1" ht="13.5" customHeight="1" x14ac:dyDescent="0.15">
      <c r="B230" s="555"/>
      <c r="C230" s="556"/>
      <c r="D230" s="557"/>
      <c r="E230" s="557"/>
      <c r="F230" s="410"/>
      <c r="G230" s="410"/>
      <c r="H230" s="233"/>
      <c r="J230" s="555"/>
      <c r="K230" s="556"/>
      <c r="L230" s="557"/>
      <c r="M230" s="557"/>
      <c r="N230" s="410"/>
      <c r="O230" s="410"/>
      <c r="P230" s="233"/>
      <c r="R230" s="555"/>
      <c r="S230" s="556"/>
      <c r="T230" s="557"/>
      <c r="U230" s="557"/>
      <c r="V230" s="410"/>
      <c r="W230" s="410"/>
      <c r="X230" s="233"/>
    </row>
    <row r="231" spans="2:24" s="403" customFormat="1" ht="13.5" customHeight="1" x14ac:dyDescent="0.15">
      <c r="B231" s="558"/>
      <c r="C231" s="559"/>
      <c r="D231" s="552"/>
      <c r="E231" s="552"/>
      <c r="F231" s="408"/>
      <c r="G231" s="408"/>
      <c r="H231" s="235"/>
      <c r="J231" s="558"/>
      <c r="K231" s="559"/>
      <c r="L231" s="552"/>
      <c r="M231" s="552"/>
      <c r="N231" s="408"/>
      <c r="O231" s="408"/>
      <c r="P231" s="235"/>
      <c r="R231" s="558"/>
      <c r="S231" s="559"/>
      <c r="T231" s="552"/>
      <c r="U231" s="552"/>
      <c r="V231" s="408"/>
      <c r="W231" s="408"/>
      <c r="X231" s="235"/>
    </row>
    <row r="232" spans="2:24" s="403" customFormat="1" ht="13.5" customHeight="1" x14ac:dyDescent="0.15">
      <c r="B232" s="553"/>
      <c r="C232" s="553"/>
      <c r="D232" s="554"/>
      <c r="E232" s="554"/>
      <c r="F232" s="407"/>
      <c r="G232" s="407"/>
      <c r="H232" s="218"/>
      <c r="J232" s="221"/>
      <c r="P232" s="222"/>
      <c r="R232" s="221"/>
      <c r="X232" s="222"/>
    </row>
    <row r="233" spans="2:24" s="403" customFormat="1" ht="13.5" customHeight="1" x14ac:dyDescent="0.15">
      <c r="B233" s="226"/>
      <c r="H233" s="227"/>
      <c r="J233" s="221"/>
      <c r="P233" s="222"/>
      <c r="R233" s="221"/>
      <c r="X233" s="222"/>
    </row>
    <row r="234" spans="2:24" s="403" customFormat="1" ht="13.5" customHeight="1" x14ac:dyDescent="0.15">
      <c r="B234" s="549" t="s">
        <v>442</v>
      </c>
      <c r="C234" s="549"/>
      <c r="D234" s="549"/>
      <c r="E234" s="549"/>
      <c r="F234" s="549"/>
      <c r="H234" s="178"/>
      <c r="I234" s="398" t="s">
        <v>429</v>
      </c>
      <c r="J234" s="399"/>
      <c r="K234" s="400"/>
      <c r="L234" s="400"/>
      <c r="M234" s="400"/>
      <c r="N234" s="400"/>
      <c r="O234" s="400"/>
      <c r="P234" s="401"/>
      <c r="Q234" s="400"/>
      <c r="R234" s="402"/>
      <c r="S234" s="237"/>
      <c r="X234" s="222"/>
    </row>
    <row r="235" spans="2:24" s="403" customFormat="1" ht="13.5" customHeight="1" x14ac:dyDescent="0.15">
      <c r="B235" s="549" t="s">
        <v>226</v>
      </c>
      <c r="C235" s="549"/>
      <c r="D235" s="549">
        <f>SUM(D194,L194,T194,D206,L206,T206,D218,L218,T218,D230,L230,T230)</f>
        <v>123</v>
      </c>
      <c r="E235" s="549"/>
      <c r="F235" s="405" t="s">
        <v>7</v>
      </c>
      <c r="H235" s="178"/>
      <c r="I235" s="178"/>
      <c r="J235" s="549"/>
      <c r="K235" s="549"/>
      <c r="L235" s="550"/>
      <c r="M235" s="550"/>
      <c r="N235" s="405"/>
      <c r="O235" s="238"/>
      <c r="P235" s="222"/>
      <c r="R235" s="221"/>
      <c r="S235" s="549"/>
      <c r="T235" s="549"/>
      <c r="U235" s="550"/>
      <c r="V235" s="550"/>
      <c r="W235" s="405"/>
      <c r="X235" s="238"/>
    </row>
    <row r="236" spans="2:24" s="403" customFormat="1" ht="13.5" customHeight="1" x14ac:dyDescent="0.15">
      <c r="B236" s="552" t="s">
        <v>225</v>
      </c>
      <c r="C236" s="552"/>
      <c r="D236" s="552">
        <f>SUM(D195,L195,T195,+D207+L207+T207,D219,L219,T219,D231,L231,T231)</f>
        <v>60</v>
      </c>
      <c r="E236" s="552"/>
      <c r="F236" s="408" t="s">
        <v>7</v>
      </c>
      <c r="H236" s="177"/>
      <c r="I236" s="177"/>
      <c r="J236" s="549"/>
      <c r="K236" s="549"/>
      <c r="L236" s="550"/>
      <c r="M236" s="550"/>
      <c r="N236" s="405"/>
      <c r="O236" s="238"/>
      <c r="P236" s="222"/>
      <c r="R236" s="221"/>
      <c r="S236" s="549"/>
      <c r="T236" s="549"/>
      <c r="U236" s="550"/>
      <c r="V236" s="550"/>
      <c r="W236" s="405"/>
      <c r="X236" s="238"/>
    </row>
    <row r="237" spans="2:24" s="403" customFormat="1" ht="13.5" customHeight="1" x14ac:dyDescent="0.15">
      <c r="B237" s="549" t="s">
        <v>34</v>
      </c>
      <c r="C237" s="549"/>
      <c r="D237" s="549">
        <f>D235+D236</f>
        <v>183</v>
      </c>
      <c r="E237" s="549"/>
      <c r="F237" s="405" t="s">
        <v>7</v>
      </c>
      <c r="H237" s="177"/>
      <c r="I237" s="177"/>
      <c r="J237" s="177"/>
      <c r="K237" s="177"/>
      <c r="L237" s="407"/>
      <c r="M237" s="239"/>
      <c r="P237" s="222"/>
      <c r="R237" s="221"/>
      <c r="X237" s="222"/>
    </row>
    <row r="238" spans="2:24" s="403" customFormat="1" ht="13.5" customHeight="1" x14ac:dyDescent="0.15">
      <c r="B238" s="405"/>
      <c r="C238" s="405"/>
      <c r="D238" s="405"/>
      <c r="E238" s="405"/>
      <c r="F238" s="405"/>
      <c r="H238" s="177"/>
      <c r="I238" s="177"/>
      <c r="J238" s="177"/>
      <c r="K238" s="177"/>
      <c r="L238" s="407"/>
      <c r="M238" s="239"/>
      <c r="P238" s="222"/>
      <c r="R238" s="221"/>
      <c r="X238" s="222"/>
    </row>
    <row r="239" spans="2:24" s="403" customFormat="1" ht="13.5" customHeight="1" x14ac:dyDescent="0.15">
      <c r="B239" s="226"/>
      <c r="H239" s="227"/>
      <c r="J239" s="221"/>
      <c r="P239" s="222"/>
      <c r="R239" s="221"/>
      <c r="X239" s="222"/>
    </row>
    <row r="240" spans="2:24" s="403" customFormat="1" ht="13.5" customHeight="1" x14ac:dyDescent="0.15">
      <c r="B240" s="548" t="s">
        <v>439</v>
      </c>
      <c r="C240" s="548"/>
      <c r="D240" s="548"/>
      <c r="E240" s="548"/>
      <c r="F240" s="548"/>
      <c r="H240" s="227"/>
      <c r="J240" s="236"/>
      <c r="P240" s="222"/>
      <c r="R240" s="221"/>
      <c r="S240" s="237"/>
      <c r="X240" s="222"/>
    </row>
    <row r="241" spans="2:24" s="403" customFormat="1" ht="13.5" customHeight="1" x14ac:dyDescent="0.15">
      <c r="B241" s="548" t="s">
        <v>226</v>
      </c>
      <c r="C241" s="548"/>
      <c r="D241" s="548">
        <f>D179+D235</f>
        <v>723</v>
      </c>
      <c r="E241" s="548"/>
      <c r="F241" s="404" t="s">
        <v>7</v>
      </c>
      <c r="H241" s="227"/>
      <c r="J241" s="549"/>
      <c r="K241" s="549"/>
      <c r="L241" s="550"/>
      <c r="M241" s="550"/>
      <c r="N241" s="405"/>
      <c r="O241" s="238"/>
      <c r="P241" s="222"/>
      <c r="R241" s="221"/>
      <c r="S241" s="549"/>
      <c r="T241" s="549"/>
      <c r="U241" s="550"/>
      <c r="V241" s="550"/>
      <c r="W241" s="405"/>
      <c r="X241" s="238"/>
    </row>
    <row r="242" spans="2:24" s="403" customFormat="1" ht="14.25" thickBot="1" x14ac:dyDescent="0.2">
      <c r="B242" s="551" t="s">
        <v>225</v>
      </c>
      <c r="C242" s="551"/>
      <c r="D242" s="551">
        <f>D180+D236</f>
        <v>373</v>
      </c>
      <c r="E242" s="551"/>
      <c r="F242" s="406" t="s">
        <v>7</v>
      </c>
      <c r="H242" s="227"/>
      <c r="J242" s="549"/>
      <c r="K242" s="549"/>
      <c r="L242" s="550"/>
      <c r="M242" s="550"/>
      <c r="N242" s="405"/>
      <c r="O242" s="238"/>
      <c r="P242" s="222"/>
      <c r="R242" s="221"/>
      <c r="S242" s="549"/>
      <c r="T242" s="549"/>
      <c r="U242" s="550"/>
      <c r="V242" s="550"/>
      <c r="W242" s="405"/>
      <c r="X242" s="238"/>
    </row>
    <row r="243" spans="2:24" s="403" customFormat="1" x14ac:dyDescent="0.15">
      <c r="B243" s="547" t="s">
        <v>224</v>
      </c>
      <c r="C243" s="547"/>
      <c r="D243" s="548">
        <f>SUM(D241:E242)</f>
        <v>1096</v>
      </c>
      <c r="E243" s="548"/>
      <c r="F243" s="404" t="s">
        <v>7</v>
      </c>
      <c r="H243" s="227"/>
      <c r="J243" s="221"/>
      <c r="P243" s="222"/>
      <c r="R243" s="221"/>
      <c r="X243" s="222"/>
    </row>
  </sheetData>
  <mergeCells count="351">
    <mergeCell ref="B113:C113"/>
    <mergeCell ref="D113:E113"/>
    <mergeCell ref="T13:U13"/>
    <mergeCell ref="B117:C117"/>
    <mergeCell ref="D117:E117"/>
    <mergeCell ref="B36:C36"/>
    <mergeCell ref="J36:K36"/>
    <mergeCell ref="D36:E36"/>
    <mergeCell ref="L36:M36"/>
    <mergeCell ref="J48:K48"/>
    <mergeCell ref="D70:E70"/>
    <mergeCell ref="B24:C24"/>
    <mergeCell ref="D53:E53"/>
    <mergeCell ref="B53:C53"/>
    <mergeCell ref="L48:M48"/>
    <mergeCell ref="L53:M53"/>
    <mergeCell ref="D25:E25"/>
    <mergeCell ref="D24:E24"/>
    <mergeCell ref="J24:K24"/>
    <mergeCell ref="L24:M24"/>
    <mergeCell ref="J25:K25"/>
    <mergeCell ref="L25:M25"/>
    <mergeCell ref="B28:H28"/>
    <mergeCell ref="J28:P28"/>
    <mergeCell ref="B25:C25"/>
    <mergeCell ref="B111:C111"/>
    <mergeCell ref="R28:X28"/>
    <mergeCell ref="R24:S24"/>
    <mergeCell ref="T24:U24"/>
    <mergeCell ref="R25:S25"/>
    <mergeCell ref="T25:U25"/>
    <mergeCell ref="R36:S36"/>
    <mergeCell ref="T36:U36"/>
    <mergeCell ref="R48:S48"/>
    <mergeCell ref="T48:U48"/>
    <mergeCell ref="J53:K53"/>
    <mergeCell ref="R49:S49"/>
    <mergeCell ref="T49:U49"/>
    <mergeCell ref="L54:M54"/>
    <mergeCell ref="S54:T54"/>
    <mergeCell ref="U54:V54"/>
    <mergeCell ref="R62:X62"/>
    <mergeCell ref="B48:C48"/>
    <mergeCell ref="D48:E48"/>
    <mergeCell ref="B54:C54"/>
    <mergeCell ref="D54:E54"/>
    <mergeCell ref="B52:F52"/>
    <mergeCell ref="J54:K54"/>
    <mergeCell ref="R4:X4"/>
    <mergeCell ref="B16:H16"/>
    <mergeCell ref="J16:P16"/>
    <mergeCell ref="R16:X16"/>
    <mergeCell ref="B13:C13"/>
    <mergeCell ref="B12:C12"/>
    <mergeCell ref="D13:E13"/>
    <mergeCell ref="D12:E12"/>
    <mergeCell ref="R12:S12"/>
    <mergeCell ref="T12:U12"/>
    <mergeCell ref="B4:H4"/>
    <mergeCell ref="J4:P4"/>
    <mergeCell ref="J12:K12"/>
    <mergeCell ref="L12:M12"/>
    <mergeCell ref="J13:K13"/>
    <mergeCell ref="L13:M13"/>
    <mergeCell ref="R13:S13"/>
    <mergeCell ref="B55:C55"/>
    <mergeCell ref="D55:E55"/>
    <mergeCell ref="B62:H62"/>
    <mergeCell ref="J62:P62"/>
    <mergeCell ref="B49:C49"/>
    <mergeCell ref="D49:E49"/>
    <mergeCell ref="J49:K49"/>
    <mergeCell ref="L49:M49"/>
    <mergeCell ref="B70:C70"/>
    <mergeCell ref="R70:S70"/>
    <mergeCell ref="T70:U70"/>
    <mergeCell ref="B71:C71"/>
    <mergeCell ref="D71:E71"/>
    <mergeCell ref="J71:K71"/>
    <mergeCell ref="L71:M71"/>
    <mergeCell ref="R71:S71"/>
    <mergeCell ref="T71:U71"/>
    <mergeCell ref="J70:K70"/>
    <mergeCell ref="L70:M70"/>
    <mergeCell ref="S53:T53"/>
    <mergeCell ref="U53:V53"/>
    <mergeCell ref="B37:C37"/>
    <mergeCell ref="D37:E37"/>
    <mergeCell ref="J37:K37"/>
    <mergeCell ref="L37:M37"/>
    <mergeCell ref="R37:S37"/>
    <mergeCell ref="T37:U37"/>
    <mergeCell ref="B40:H40"/>
    <mergeCell ref="J40:P40"/>
    <mergeCell ref="R40:X40"/>
    <mergeCell ref="B74:H74"/>
    <mergeCell ref="J74:P74"/>
    <mergeCell ref="R74:X74"/>
    <mergeCell ref="B82:C82"/>
    <mergeCell ref="D82:E82"/>
    <mergeCell ref="J82:K82"/>
    <mergeCell ref="L82:M82"/>
    <mergeCell ref="R82:S82"/>
    <mergeCell ref="T82:U82"/>
    <mergeCell ref="B83:C83"/>
    <mergeCell ref="D83:E83"/>
    <mergeCell ref="J83:K83"/>
    <mergeCell ref="L83:M83"/>
    <mergeCell ref="R83:S83"/>
    <mergeCell ref="T83:U83"/>
    <mergeCell ref="B86:H86"/>
    <mergeCell ref="J86:P86"/>
    <mergeCell ref="R86:X86"/>
    <mergeCell ref="B94:C94"/>
    <mergeCell ref="D94:E94"/>
    <mergeCell ref="J94:K94"/>
    <mergeCell ref="L94:M94"/>
    <mergeCell ref="R94:S94"/>
    <mergeCell ref="T94:U94"/>
    <mergeCell ref="B95:C95"/>
    <mergeCell ref="D95:E95"/>
    <mergeCell ref="J95:K95"/>
    <mergeCell ref="L95:M95"/>
    <mergeCell ref="R95:S95"/>
    <mergeCell ref="T95:U95"/>
    <mergeCell ref="B98:H98"/>
    <mergeCell ref="J98:P98"/>
    <mergeCell ref="R98:X98"/>
    <mergeCell ref="J106:K106"/>
    <mergeCell ref="L106:M106"/>
    <mergeCell ref="R106:S106"/>
    <mergeCell ref="T106:U106"/>
    <mergeCell ref="B107:C107"/>
    <mergeCell ref="D107:E107"/>
    <mergeCell ref="J107:K107"/>
    <mergeCell ref="L107:M107"/>
    <mergeCell ref="R107:S107"/>
    <mergeCell ref="T107:U107"/>
    <mergeCell ref="B106:C106"/>
    <mergeCell ref="D106:E106"/>
    <mergeCell ref="B108:C108"/>
    <mergeCell ref="D108:E108"/>
    <mergeCell ref="B110:F110"/>
    <mergeCell ref="J111:K111"/>
    <mergeCell ref="L111:M111"/>
    <mergeCell ref="S111:T111"/>
    <mergeCell ref="U111:V111"/>
    <mergeCell ref="B112:C112"/>
    <mergeCell ref="D112:E112"/>
    <mergeCell ref="J112:K112"/>
    <mergeCell ref="L112:M112"/>
    <mergeCell ref="S112:T112"/>
    <mergeCell ref="U112:V112"/>
    <mergeCell ref="D111:E111"/>
    <mergeCell ref="B119:C119"/>
    <mergeCell ref="D119:E119"/>
    <mergeCell ref="B116:F116"/>
    <mergeCell ref="J117:K117"/>
    <mergeCell ref="L117:M117"/>
    <mergeCell ref="S117:T117"/>
    <mergeCell ref="U117:V117"/>
    <mergeCell ref="B118:C118"/>
    <mergeCell ref="D118:E118"/>
    <mergeCell ref="J118:K118"/>
    <mergeCell ref="L118:M118"/>
    <mergeCell ref="S118:T118"/>
    <mergeCell ref="U118:V118"/>
    <mergeCell ref="B124:H124"/>
    <mergeCell ref="J124:P124"/>
    <mergeCell ref="R124:X124"/>
    <mergeCell ref="B132:C132"/>
    <mergeCell ref="D132:E132"/>
    <mergeCell ref="J132:K132"/>
    <mergeCell ref="L132:M132"/>
    <mergeCell ref="R132:S132"/>
    <mergeCell ref="T132:U132"/>
    <mergeCell ref="B133:C133"/>
    <mergeCell ref="D133:E133"/>
    <mergeCell ref="J133:K133"/>
    <mergeCell ref="L133:M133"/>
    <mergeCell ref="R133:S133"/>
    <mergeCell ref="T133:U133"/>
    <mergeCell ref="B136:H136"/>
    <mergeCell ref="J136:P136"/>
    <mergeCell ref="R136:X136"/>
    <mergeCell ref="B144:C144"/>
    <mergeCell ref="D144:E144"/>
    <mergeCell ref="J144:K144"/>
    <mergeCell ref="L144:M144"/>
    <mergeCell ref="R144:S144"/>
    <mergeCell ref="T144:U144"/>
    <mergeCell ref="B145:C145"/>
    <mergeCell ref="D145:E145"/>
    <mergeCell ref="J145:K145"/>
    <mergeCell ref="L145:M145"/>
    <mergeCell ref="R145:S145"/>
    <mergeCell ref="T145:U145"/>
    <mergeCell ref="B148:H148"/>
    <mergeCell ref="J148:P148"/>
    <mergeCell ref="R148:X148"/>
    <mergeCell ref="B156:C156"/>
    <mergeCell ref="D156:E156"/>
    <mergeCell ref="J156:K156"/>
    <mergeCell ref="L156:M156"/>
    <mergeCell ref="R156:S156"/>
    <mergeCell ref="T156:U156"/>
    <mergeCell ref="B157:C157"/>
    <mergeCell ref="D157:E157"/>
    <mergeCell ref="J157:K157"/>
    <mergeCell ref="L157:M157"/>
    <mergeCell ref="R157:S157"/>
    <mergeCell ref="T157:U157"/>
    <mergeCell ref="B160:H160"/>
    <mergeCell ref="J160:P160"/>
    <mergeCell ref="R160:X160"/>
    <mergeCell ref="B168:C168"/>
    <mergeCell ref="D168:E168"/>
    <mergeCell ref="J168:K168"/>
    <mergeCell ref="L168:M168"/>
    <mergeCell ref="R168:S168"/>
    <mergeCell ref="T168:U168"/>
    <mergeCell ref="B169:C169"/>
    <mergeCell ref="D169:E169"/>
    <mergeCell ref="J169:K169"/>
    <mergeCell ref="L169:M169"/>
    <mergeCell ref="R169:S169"/>
    <mergeCell ref="T169:U169"/>
    <mergeCell ref="B170:C170"/>
    <mergeCell ref="D170:E170"/>
    <mergeCell ref="B172:F172"/>
    <mergeCell ref="B173:C173"/>
    <mergeCell ref="D173:E173"/>
    <mergeCell ref="J173:K173"/>
    <mergeCell ref="L173:M173"/>
    <mergeCell ref="S173:T173"/>
    <mergeCell ref="U173:V173"/>
    <mergeCell ref="B174:C174"/>
    <mergeCell ref="D174:E174"/>
    <mergeCell ref="J174:K174"/>
    <mergeCell ref="L174:M174"/>
    <mergeCell ref="S174:T174"/>
    <mergeCell ref="U174:V174"/>
    <mergeCell ref="B175:C175"/>
    <mergeCell ref="D175:E175"/>
    <mergeCell ref="B178:F178"/>
    <mergeCell ref="B179:C179"/>
    <mergeCell ref="D179:E179"/>
    <mergeCell ref="J179:K179"/>
    <mergeCell ref="L179:M179"/>
    <mergeCell ref="S179:T179"/>
    <mergeCell ref="U179:V179"/>
    <mergeCell ref="B180:C180"/>
    <mergeCell ref="D180:E180"/>
    <mergeCell ref="J180:K180"/>
    <mergeCell ref="L180:M180"/>
    <mergeCell ref="S180:T180"/>
    <mergeCell ref="U180:V180"/>
    <mergeCell ref="B181:C181"/>
    <mergeCell ref="D181:E181"/>
    <mergeCell ref="B186:H186"/>
    <mergeCell ref="J186:P186"/>
    <mergeCell ref="R186:X186"/>
    <mergeCell ref="B194:C194"/>
    <mergeCell ref="D194:E194"/>
    <mergeCell ref="J194:K194"/>
    <mergeCell ref="L194:M194"/>
    <mergeCell ref="R194:S194"/>
    <mergeCell ref="T194:U194"/>
    <mergeCell ref="B195:C195"/>
    <mergeCell ref="D195:E195"/>
    <mergeCell ref="J195:K195"/>
    <mergeCell ref="L195:M195"/>
    <mergeCell ref="R195:S195"/>
    <mergeCell ref="T195:U195"/>
    <mergeCell ref="B198:H198"/>
    <mergeCell ref="J198:P198"/>
    <mergeCell ref="R198:X198"/>
    <mergeCell ref="B206:C206"/>
    <mergeCell ref="D206:E206"/>
    <mergeCell ref="J206:K206"/>
    <mergeCell ref="L206:M206"/>
    <mergeCell ref="R206:S206"/>
    <mergeCell ref="T206:U206"/>
    <mergeCell ref="B207:C207"/>
    <mergeCell ref="D207:E207"/>
    <mergeCell ref="J207:K207"/>
    <mergeCell ref="L207:M207"/>
    <mergeCell ref="R207:S207"/>
    <mergeCell ref="T207:U207"/>
    <mergeCell ref="B210:H210"/>
    <mergeCell ref="J210:P210"/>
    <mergeCell ref="R210:X210"/>
    <mergeCell ref="B218:C218"/>
    <mergeCell ref="D218:E218"/>
    <mergeCell ref="J218:K218"/>
    <mergeCell ref="L218:M218"/>
    <mergeCell ref="R218:S218"/>
    <mergeCell ref="T218:U218"/>
    <mergeCell ref="B219:C219"/>
    <mergeCell ref="D219:E219"/>
    <mergeCell ref="J219:K219"/>
    <mergeCell ref="L219:M219"/>
    <mergeCell ref="R219:S219"/>
    <mergeCell ref="T219:U219"/>
    <mergeCell ref="B222:H222"/>
    <mergeCell ref="J222:P222"/>
    <mergeCell ref="R222:X222"/>
    <mergeCell ref="B230:C230"/>
    <mergeCell ref="D230:E230"/>
    <mergeCell ref="J230:K230"/>
    <mergeCell ref="L230:M230"/>
    <mergeCell ref="R230:S230"/>
    <mergeCell ref="T230:U230"/>
    <mergeCell ref="B231:C231"/>
    <mergeCell ref="D231:E231"/>
    <mergeCell ref="J231:K231"/>
    <mergeCell ref="L231:M231"/>
    <mergeCell ref="R231:S231"/>
    <mergeCell ref="T231:U231"/>
    <mergeCell ref="B232:C232"/>
    <mergeCell ref="D232:E232"/>
    <mergeCell ref="B234:F234"/>
    <mergeCell ref="B235:C235"/>
    <mergeCell ref="D235:E235"/>
    <mergeCell ref="J235:K235"/>
    <mergeCell ref="L235:M235"/>
    <mergeCell ref="S235:T235"/>
    <mergeCell ref="U235:V235"/>
    <mergeCell ref="B236:C236"/>
    <mergeCell ref="D236:E236"/>
    <mergeCell ref="J236:K236"/>
    <mergeCell ref="L236:M236"/>
    <mergeCell ref="S236:T236"/>
    <mergeCell ref="U236:V236"/>
    <mergeCell ref="B237:C237"/>
    <mergeCell ref="D237:E237"/>
    <mergeCell ref="B240:F240"/>
    <mergeCell ref="B243:C243"/>
    <mergeCell ref="D243:E243"/>
    <mergeCell ref="B241:C241"/>
    <mergeCell ref="D241:E241"/>
    <mergeCell ref="J241:K241"/>
    <mergeCell ref="L241:M241"/>
    <mergeCell ref="S241:T241"/>
    <mergeCell ref="U241:V241"/>
    <mergeCell ref="B242:C242"/>
    <mergeCell ref="D242:E242"/>
    <mergeCell ref="J242:K242"/>
    <mergeCell ref="L242:M242"/>
    <mergeCell ref="S242:T242"/>
    <mergeCell ref="U242:V242"/>
  </mergeCells>
  <phoneticPr fontId="2"/>
  <printOptions horizontalCentered="1" verticalCentered="1"/>
  <pageMargins left="0.23622047244094491" right="0.23622047244094491" top="0.59055118110236227" bottom="0.59055118110236227" header="0.31496062992125984" footer="0.31496062992125984"/>
  <pageSetup paperSize="9" scale="97" orientation="portrait" r:id="rId1"/>
  <rowBreaks count="3" manualBreakCount="3">
    <brk id="57" max="24" man="1"/>
    <brk id="119" max="24" man="1"/>
    <brk id="181" max="2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CC"/>
  </sheetPr>
  <dimension ref="B1:J19"/>
  <sheetViews>
    <sheetView view="pageBreakPreview" zoomScaleNormal="100" zoomScaleSheetLayoutView="100" workbookViewId="0">
      <selection activeCell="P3" sqref="P3"/>
    </sheetView>
  </sheetViews>
  <sheetFormatPr defaultRowHeight="13.5" x14ac:dyDescent="0.15"/>
  <cols>
    <col min="1" max="1" width="3.375" customWidth="1"/>
  </cols>
  <sheetData>
    <row r="1" spans="2:10" x14ac:dyDescent="0.15">
      <c r="I1" s="567" t="s">
        <v>342</v>
      </c>
      <c r="J1" s="568"/>
    </row>
    <row r="2" spans="2:10" x14ac:dyDescent="0.15">
      <c r="I2" s="569"/>
      <c r="J2" s="570"/>
    </row>
    <row r="4" spans="2:10" ht="27" customHeight="1" x14ac:dyDescent="0.15">
      <c r="B4" t="s">
        <v>335</v>
      </c>
    </row>
    <row r="5" spans="2:10" ht="27" customHeight="1" x14ac:dyDescent="0.15">
      <c r="B5" s="207" t="s">
        <v>338</v>
      </c>
      <c r="C5" s="205"/>
      <c r="D5" s="207" t="s">
        <v>336</v>
      </c>
      <c r="E5" s="206"/>
      <c r="F5" s="205"/>
      <c r="G5" s="207" t="s">
        <v>23</v>
      </c>
      <c r="H5" s="206"/>
      <c r="I5" s="206"/>
      <c r="J5" s="205"/>
    </row>
    <row r="6" spans="2:10" ht="27" customHeight="1" x14ac:dyDescent="0.15">
      <c r="B6" s="207" t="s">
        <v>3</v>
      </c>
      <c r="C6" s="205"/>
      <c r="D6" s="207" t="s">
        <v>339</v>
      </c>
      <c r="E6" s="206"/>
      <c r="F6" s="205" t="s">
        <v>337</v>
      </c>
      <c r="G6" s="571" t="s">
        <v>422</v>
      </c>
      <c r="H6" s="572"/>
      <c r="I6" s="572"/>
      <c r="J6" s="573"/>
    </row>
    <row r="7" spans="2:10" ht="27" customHeight="1" x14ac:dyDescent="0.15">
      <c r="B7" s="207" t="s">
        <v>316</v>
      </c>
      <c r="C7" s="205"/>
      <c r="D7" s="207" t="s">
        <v>339</v>
      </c>
      <c r="E7" s="206"/>
      <c r="F7" s="205" t="s">
        <v>337</v>
      </c>
      <c r="G7" s="571" t="s">
        <v>422</v>
      </c>
      <c r="H7" s="572"/>
      <c r="I7" s="572"/>
      <c r="J7" s="573"/>
    </row>
    <row r="8" spans="2:10" ht="27" customHeight="1" x14ac:dyDescent="0.15">
      <c r="B8" s="207" t="s">
        <v>348</v>
      </c>
      <c r="C8" s="205"/>
      <c r="D8" s="207" t="s">
        <v>340</v>
      </c>
      <c r="E8" s="206"/>
      <c r="F8" s="205" t="s">
        <v>337</v>
      </c>
      <c r="G8" s="571" t="s">
        <v>422</v>
      </c>
      <c r="H8" s="572"/>
      <c r="I8" s="572"/>
      <c r="J8" s="573"/>
    </row>
    <row r="9" spans="2:10" ht="27" customHeight="1" x14ac:dyDescent="0.15">
      <c r="B9" s="207" t="s">
        <v>177</v>
      </c>
      <c r="C9" s="205"/>
      <c r="D9" s="207" t="s">
        <v>341</v>
      </c>
      <c r="E9" s="206"/>
      <c r="F9" s="205"/>
      <c r="G9" s="571" t="s">
        <v>423</v>
      </c>
      <c r="H9" s="572"/>
      <c r="I9" s="572"/>
      <c r="J9" s="573"/>
    </row>
    <row r="10" spans="2:10" ht="27" customHeight="1" x14ac:dyDescent="0.15"/>
    <row r="11" spans="2:10" ht="27" customHeight="1" x14ac:dyDescent="0.15">
      <c r="B11" t="s">
        <v>347</v>
      </c>
    </row>
    <row r="12" spans="2:10" ht="27" customHeight="1" x14ac:dyDescent="0.15">
      <c r="B12" s="207" t="s">
        <v>349</v>
      </c>
      <c r="C12" s="205"/>
      <c r="D12" s="207" t="s">
        <v>344</v>
      </c>
      <c r="E12" s="206"/>
      <c r="F12" s="205"/>
      <c r="G12" s="207" t="s">
        <v>23</v>
      </c>
      <c r="H12" s="206"/>
      <c r="I12" s="206"/>
      <c r="J12" s="205"/>
    </row>
    <row r="13" spans="2:10" ht="27" customHeight="1" x14ac:dyDescent="0.15">
      <c r="B13" s="207" t="s">
        <v>343</v>
      </c>
      <c r="C13" s="205"/>
      <c r="D13" s="246">
        <v>7200</v>
      </c>
      <c r="E13" s="564" t="s">
        <v>358</v>
      </c>
      <c r="F13" s="565"/>
      <c r="G13" s="566" t="s">
        <v>421</v>
      </c>
      <c r="H13" s="564"/>
      <c r="I13" s="564"/>
      <c r="J13" s="565"/>
    </row>
    <row r="14" spans="2:10" ht="27" customHeight="1" x14ac:dyDescent="0.15">
      <c r="B14" s="207" t="s">
        <v>346</v>
      </c>
      <c r="C14" s="205"/>
      <c r="D14" s="207" t="s">
        <v>345</v>
      </c>
      <c r="E14" s="206"/>
      <c r="F14" s="205"/>
      <c r="G14" s="207" t="s">
        <v>366</v>
      </c>
      <c r="H14" s="206"/>
      <c r="I14" s="206"/>
      <c r="J14" s="205"/>
    </row>
    <row r="15" spans="2:10" ht="27" customHeight="1" x14ac:dyDescent="0.15"/>
    <row r="16" spans="2:10" ht="27" customHeight="1" x14ac:dyDescent="0.15"/>
    <row r="17" spans="2:2" ht="18" customHeight="1" x14ac:dyDescent="0.15">
      <c r="B17" t="s">
        <v>351</v>
      </c>
    </row>
    <row r="18" spans="2:2" ht="18" customHeight="1" x14ac:dyDescent="0.15">
      <c r="B18" t="s">
        <v>352</v>
      </c>
    </row>
    <row r="19" spans="2:2" ht="18" customHeight="1" x14ac:dyDescent="0.15">
      <c r="B19" t="s">
        <v>354</v>
      </c>
    </row>
  </sheetData>
  <mergeCells count="7">
    <mergeCell ref="E13:F13"/>
    <mergeCell ref="G13:J13"/>
    <mergeCell ref="I1:J2"/>
    <mergeCell ref="G6:J6"/>
    <mergeCell ref="G7:J7"/>
    <mergeCell ref="G8:J8"/>
    <mergeCell ref="G9:J9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J183"/>
  <sheetViews>
    <sheetView view="pageBreakPreview" topLeftCell="A22" zoomScale="75" zoomScaleNormal="100" zoomScaleSheetLayoutView="75" workbookViewId="0">
      <selection activeCell="P3" sqref="P3"/>
    </sheetView>
  </sheetViews>
  <sheetFormatPr defaultRowHeight="13.5" x14ac:dyDescent="0.15"/>
  <cols>
    <col min="1" max="6" width="9" style="64"/>
    <col min="7" max="7" width="10.5" style="64" customWidth="1"/>
    <col min="8" max="8" width="12.625" style="64" bestFit="1" customWidth="1"/>
    <col min="9" max="262" width="9" style="64"/>
    <col min="263" max="263" width="10.5" style="64" customWidth="1"/>
    <col min="264" max="264" width="12.625" style="64" bestFit="1" customWidth="1"/>
    <col min="265" max="518" width="9" style="64"/>
    <col min="519" max="519" width="10.5" style="64" customWidth="1"/>
    <col min="520" max="520" width="12.625" style="64" bestFit="1" customWidth="1"/>
    <col min="521" max="774" width="9" style="64"/>
    <col min="775" max="775" width="10.5" style="64" customWidth="1"/>
    <col min="776" max="776" width="12.625" style="64" bestFit="1" customWidth="1"/>
    <col min="777" max="1030" width="9" style="64"/>
    <col min="1031" max="1031" width="10.5" style="64" customWidth="1"/>
    <col min="1032" max="1032" width="12.625" style="64" bestFit="1" customWidth="1"/>
    <col min="1033" max="1286" width="9" style="64"/>
    <col min="1287" max="1287" width="10.5" style="64" customWidth="1"/>
    <col min="1288" max="1288" width="12.625" style="64" bestFit="1" customWidth="1"/>
    <col min="1289" max="1542" width="9" style="64"/>
    <col min="1543" max="1543" width="10.5" style="64" customWidth="1"/>
    <col min="1544" max="1544" width="12.625" style="64" bestFit="1" customWidth="1"/>
    <col min="1545" max="1798" width="9" style="64"/>
    <col min="1799" max="1799" width="10.5" style="64" customWidth="1"/>
    <col min="1800" max="1800" width="12.625" style="64" bestFit="1" customWidth="1"/>
    <col min="1801" max="2054" width="9" style="64"/>
    <col min="2055" max="2055" width="10.5" style="64" customWidth="1"/>
    <col min="2056" max="2056" width="12.625" style="64" bestFit="1" customWidth="1"/>
    <col min="2057" max="2310" width="9" style="64"/>
    <col min="2311" max="2311" width="10.5" style="64" customWidth="1"/>
    <col min="2312" max="2312" width="12.625" style="64" bestFit="1" customWidth="1"/>
    <col min="2313" max="2566" width="9" style="64"/>
    <col min="2567" max="2567" width="10.5" style="64" customWidth="1"/>
    <col min="2568" max="2568" width="12.625" style="64" bestFit="1" customWidth="1"/>
    <col min="2569" max="2822" width="9" style="64"/>
    <col min="2823" max="2823" width="10.5" style="64" customWidth="1"/>
    <col min="2824" max="2824" width="12.625" style="64" bestFit="1" customWidth="1"/>
    <col min="2825" max="3078" width="9" style="64"/>
    <col min="3079" max="3079" width="10.5" style="64" customWidth="1"/>
    <col min="3080" max="3080" width="12.625" style="64" bestFit="1" customWidth="1"/>
    <col min="3081" max="3334" width="9" style="64"/>
    <col min="3335" max="3335" width="10.5" style="64" customWidth="1"/>
    <col min="3336" max="3336" width="12.625" style="64" bestFit="1" customWidth="1"/>
    <col min="3337" max="3590" width="9" style="64"/>
    <col min="3591" max="3591" width="10.5" style="64" customWidth="1"/>
    <col min="3592" max="3592" width="12.625" style="64" bestFit="1" customWidth="1"/>
    <col min="3593" max="3846" width="9" style="64"/>
    <col min="3847" max="3847" width="10.5" style="64" customWidth="1"/>
    <col min="3848" max="3848" width="12.625" style="64" bestFit="1" customWidth="1"/>
    <col min="3849" max="4102" width="9" style="64"/>
    <col min="4103" max="4103" width="10.5" style="64" customWidth="1"/>
    <col min="4104" max="4104" width="12.625" style="64" bestFit="1" customWidth="1"/>
    <col min="4105" max="4358" width="9" style="64"/>
    <col min="4359" max="4359" width="10.5" style="64" customWidth="1"/>
    <col min="4360" max="4360" width="12.625" style="64" bestFit="1" customWidth="1"/>
    <col min="4361" max="4614" width="9" style="64"/>
    <col min="4615" max="4615" width="10.5" style="64" customWidth="1"/>
    <col min="4616" max="4616" width="12.625" style="64" bestFit="1" customWidth="1"/>
    <col min="4617" max="4870" width="9" style="64"/>
    <col min="4871" max="4871" width="10.5" style="64" customWidth="1"/>
    <col min="4872" max="4872" width="12.625" style="64" bestFit="1" customWidth="1"/>
    <col min="4873" max="5126" width="9" style="64"/>
    <col min="5127" max="5127" width="10.5" style="64" customWidth="1"/>
    <col min="5128" max="5128" width="12.625" style="64" bestFit="1" customWidth="1"/>
    <col min="5129" max="5382" width="9" style="64"/>
    <col min="5383" max="5383" width="10.5" style="64" customWidth="1"/>
    <col min="5384" max="5384" width="12.625" style="64" bestFit="1" customWidth="1"/>
    <col min="5385" max="5638" width="9" style="64"/>
    <col min="5639" max="5639" width="10.5" style="64" customWidth="1"/>
    <col min="5640" max="5640" width="12.625" style="64" bestFit="1" customWidth="1"/>
    <col min="5641" max="5894" width="9" style="64"/>
    <col min="5895" max="5895" width="10.5" style="64" customWidth="1"/>
    <col min="5896" max="5896" width="12.625" style="64" bestFit="1" customWidth="1"/>
    <col min="5897" max="6150" width="9" style="64"/>
    <col min="6151" max="6151" width="10.5" style="64" customWidth="1"/>
    <col min="6152" max="6152" width="12.625" style="64" bestFit="1" customWidth="1"/>
    <col min="6153" max="6406" width="9" style="64"/>
    <col min="6407" max="6407" width="10.5" style="64" customWidth="1"/>
    <col min="6408" max="6408" width="12.625" style="64" bestFit="1" customWidth="1"/>
    <col min="6409" max="6662" width="9" style="64"/>
    <col min="6663" max="6663" width="10.5" style="64" customWidth="1"/>
    <col min="6664" max="6664" width="12.625" style="64" bestFit="1" customWidth="1"/>
    <col min="6665" max="6918" width="9" style="64"/>
    <col min="6919" max="6919" width="10.5" style="64" customWidth="1"/>
    <col min="6920" max="6920" width="12.625" style="64" bestFit="1" customWidth="1"/>
    <col min="6921" max="7174" width="9" style="64"/>
    <col min="7175" max="7175" width="10.5" style="64" customWidth="1"/>
    <col min="7176" max="7176" width="12.625" style="64" bestFit="1" customWidth="1"/>
    <col min="7177" max="7430" width="9" style="64"/>
    <col min="7431" max="7431" width="10.5" style="64" customWidth="1"/>
    <col min="7432" max="7432" width="12.625" style="64" bestFit="1" customWidth="1"/>
    <col min="7433" max="7686" width="9" style="64"/>
    <col min="7687" max="7687" width="10.5" style="64" customWidth="1"/>
    <col min="7688" max="7688" width="12.625" style="64" bestFit="1" customWidth="1"/>
    <col min="7689" max="7942" width="9" style="64"/>
    <col min="7943" max="7943" width="10.5" style="64" customWidth="1"/>
    <col min="7944" max="7944" width="12.625" style="64" bestFit="1" customWidth="1"/>
    <col min="7945" max="8198" width="9" style="64"/>
    <col min="8199" max="8199" width="10.5" style="64" customWidth="1"/>
    <col min="8200" max="8200" width="12.625" style="64" bestFit="1" customWidth="1"/>
    <col min="8201" max="8454" width="9" style="64"/>
    <col min="8455" max="8455" width="10.5" style="64" customWidth="1"/>
    <col min="8456" max="8456" width="12.625" style="64" bestFit="1" customWidth="1"/>
    <col min="8457" max="8710" width="9" style="64"/>
    <col min="8711" max="8711" width="10.5" style="64" customWidth="1"/>
    <col min="8712" max="8712" width="12.625" style="64" bestFit="1" customWidth="1"/>
    <col min="8713" max="8966" width="9" style="64"/>
    <col min="8967" max="8967" width="10.5" style="64" customWidth="1"/>
    <col min="8968" max="8968" width="12.625" style="64" bestFit="1" customWidth="1"/>
    <col min="8969" max="9222" width="9" style="64"/>
    <col min="9223" max="9223" width="10.5" style="64" customWidth="1"/>
    <col min="9224" max="9224" width="12.625" style="64" bestFit="1" customWidth="1"/>
    <col min="9225" max="9478" width="9" style="64"/>
    <col min="9479" max="9479" width="10.5" style="64" customWidth="1"/>
    <col min="9480" max="9480" width="12.625" style="64" bestFit="1" customWidth="1"/>
    <col min="9481" max="9734" width="9" style="64"/>
    <col min="9735" max="9735" width="10.5" style="64" customWidth="1"/>
    <col min="9736" max="9736" width="12.625" style="64" bestFit="1" customWidth="1"/>
    <col min="9737" max="9990" width="9" style="64"/>
    <col min="9991" max="9991" width="10.5" style="64" customWidth="1"/>
    <col min="9992" max="9992" width="12.625" style="64" bestFit="1" customWidth="1"/>
    <col min="9993" max="10246" width="9" style="64"/>
    <col min="10247" max="10247" width="10.5" style="64" customWidth="1"/>
    <col min="10248" max="10248" width="12.625" style="64" bestFit="1" customWidth="1"/>
    <col min="10249" max="10502" width="9" style="64"/>
    <col min="10503" max="10503" width="10.5" style="64" customWidth="1"/>
    <col min="10504" max="10504" width="12.625" style="64" bestFit="1" customWidth="1"/>
    <col min="10505" max="10758" width="9" style="64"/>
    <col min="10759" max="10759" width="10.5" style="64" customWidth="1"/>
    <col min="10760" max="10760" width="12.625" style="64" bestFit="1" customWidth="1"/>
    <col min="10761" max="11014" width="9" style="64"/>
    <col min="11015" max="11015" width="10.5" style="64" customWidth="1"/>
    <col min="11016" max="11016" width="12.625" style="64" bestFit="1" customWidth="1"/>
    <col min="11017" max="11270" width="9" style="64"/>
    <col min="11271" max="11271" width="10.5" style="64" customWidth="1"/>
    <col min="11272" max="11272" width="12.625" style="64" bestFit="1" customWidth="1"/>
    <col min="11273" max="11526" width="9" style="64"/>
    <col min="11527" max="11527" width="10.5" style="64" customWidth="1"/>
    <col min="11528" max="11528" width="12.625" style="64" bestFit="1" customWidth="1"/>
    <col min="11529" max="11782" width="9" style="64"/>
    <col min="11783" max="11783" width="10.5" style="64" customWidth="1"/>
    <col min="11784" max="11784" width="12.625" style="64" bestFit="1" customWidth="1"/>
    <col min="11785" max="12038" width="9" style="64"/>
    <col min="12039" max="12039" width="10.5" style="64" customWidth="1"/>
    <col min="12040" max="12040" width="12.625" style="64" bestFit="1" customWidth="1"/>
    <col min="12041" max="12294" width="9" style="64"/>
    <col min="12295" max="12295" width="10.5" style="64" customWidth="1"/>
    <col min="12296" max="12296" width="12.625" style="64" bestFit="1" customWidth="1"/>
    <col min="12297" max="12550" width="9" style="64"/>
    <col min="12551" max="12551" width="10.5" style="64" customWidth="1"/>
    <col min="12552" max="12552" width="12.625" style="64" bestFit="1" customWidth="1"/>
    <col min="12553" max="12806" width="9" style="64"/>
    <col min="12807" max="12807" width="10.5" style="64" customWidth="1"/>
    <col min="12808" max="12808" width="12.625" style="64" bestFit="1" customWidth="1"/>
    <col min="12809" max="13062" width="9" style="64"/>
    <col min="13063" max="13063" width="10.5" style="64" customWidth="1"/>
    <col min="13064" max="13064" width="12.625" style="64" bestFit="1" customWidth="1"/>
    <col min="13065" max="13318" width="9" style="64"/>
    <col min="13319" max="13319" width="10.5" style="64" customWidth="1"/>
    <col min="13320" max="13320" width="12.625" style="64" bestFit="1" customWidth="1"/>
    <col min="13321" max="13574" width="9" style="64"/>
    <col min="13575" max="13575" width="10.5" style="64" customWidth="1"/>
    <col min="13576" max="13576" width="12.625" style="64" bestFit="1" customWidth="1"/>
    <col min="13577" max="13830" width="9" style="64"/>
    <col min="13831" max="13831" width="10.5" style="64" customWidth="1"/>
    <col min="13832" max="13832" width="12.625" style="64" bestFit="1" customWidth="1"/>
    <col min="13833" max="14086" width="9" style="64"/>
    <col min="14087" max="14087" width="10.5" style="64" customWidth="1"/>
    <col min="14088" max="14088" width="12.625" style="64" bestFit="1" customWidth="1"/>
    <col min="14089" max="14342" width="9" style="64"/>
    <col min="14343" max="14343" width="10.5" style="64" customWidth="1"/>
    <col min="14344" max="14344" width="12.625" style="64" bestFit="1" customWidth="1"/>
    <col min="14345" max="14598" width="9" style="64"/>
    <col min="14599" max="14599" width="10.5" style="64" customWidth="1"/>
    <col min="14600" max="14600" width="12.625" style="64" bestFit="1" customWidth="1"/>
    <col min="14601" max="14854" width="9" style="64"/>
    <col min="14855" max="14855" width="10.5" style="64" customWidth="1"/>
    <col min="14856" max="14856" width="12.625" style="64" bestFit="1" customWidth="1"/>
    <col min="14857" max="15110" width="9" style="64"/>
    <col min="15111" max="15111" width="10.5" style="64" customWidth="1"/>
    <col min="15112" max="15112" width="12.625" style="64" bestFit="1" customWidth="1"/>
    <col min="15113" max="15366" width="9" style="64"/>
    <col min="15367" max="15367" width="10.5" style="64" customWidth="1"/>
    <col min="15368" max="15368" width="12.625" style="64" bestFit="1" customWidth="1"/>
    <col min="15369" max="15622" width="9" style="64"/>
    <col min="15623" max="15623" width="10.5" style="64" customWidth="1"/>
    <col min="15624" max="15624" width="12.625" style="64" bestFit="1" customWidth="1"/>
    <col min="15625" max="15878" width="9" style="64"/>
    <col min="15879" max="15879" width="10.5" style="64" customWidth="1"/>
    <col min="15880" max="15880" width="12.625" style="64" bestFit="1" customWidth="1"/>
    <col min="15881" max="16134" width="9" style="64"/>
    <col min="16135" max="16135" width="10.5" style="64" customWidth="1"/>
    <col min="16136" max="16136" width="12.625" style="64" bestFit="1" customWidth="1"/>
    <col min="16137" max="16384" width="9" style="64"/>
  </cols>
  <sheetData>
    <row r="1" spans="1:10" x14ac:dyDescent="0.15">
      <c r="A1" s="90"/>
      <c r="B1" s="90"/>
      <c r="C1" s="442" t="s">
        <v>468</v>
      </c>
      <c r="D1" s="442"/>
      <c r="E1" s="442"/>
      <c r="F1" s="442"/>
      <c r="G1" s="442"/>
      <c r="H1" s="442"/>
      <c r="I1" s="419" t="s">
        <v>470</v>
      </c>
      <c r="J1" s="420"/>
    </row>
    <row r="2" spans="1:10" x14ac:dyDescent="0.15">
      <c r="A2" s="90"/>
      <c r="B2" s="90"/>
      <c r="C2" s="442"/>
      <c r="D2" s="442"/>
      <c r="E2" s="442"/>
      <c r="F2" s="442"/>
      <c r="G2" s="442"/>
      <c r="H2" s="442"/>
      <c r="I2" s="420"/>
      <c r="J2" s="420"/>
    </row>
    <row r="3" spans="1:10" ht="13.5" customHeight="1" x14ac:dyDescent="0.15">
      <c r="A3" s="90"/>
      <c r="B3" s="90"/>
      <c r="C3" s="91"/>
      <c r="D3" s="91"/>
      <c r="E3" s="91"/>
      <c r="F3" s="91"/>
      <c r="G3" s="91"/>
      <c r="H3" s="91"/>
      <c r="I3" s="90"/>
      <c r="J3" s="90"/>
    </row>
    <row r="4" spans="1:10" ht="36.75" customHeight="1" x14ac:dyDescent="0.15">
      <c r="A4" s="416"/>
      <c r="B4" s="416"/>
      <c r="C4" s="92"/>
      <c r="D4" s="417"/>
      <c r="E4" s="93" t="s">
        <v>472</v>
      </c>
      <c r="F4" s="93" t="s">
        <v>473</v>
      </c>
      <c r="G4" s="418" t="s">
        <v>474</v>
      </c>
      <c r="H4" s="93" t="s">
        <v>475</v>
      </c>
      <c r="I4" s="93" t="s">
        <v>195</v>
      </c>
      <c r="J4" s="93" t="s">
        <v>109</v>
      </c>
    </row>
    <row r="5" spans="1:10" x14ac:dyDescent="0.15">
      <c r="A5" s="443"/>
      <c r="B5" s="443"/>
      <c r="C5" s="443"/>
      <c r="D5" s="445"/>
      <c r="E5" s="447"/>
      <c r="F5" s="423"/>
      <c r="G5" s="423"/>
      <c r="H5" s="423"/>
      <c r="I5" s="423"/>
      <c r="J5" s="423"/>
    </row>
    <row r="6" spans="1:10" x14ac:dyDescent="0.15">
      <c r="A6" s="443"/>
      <c r="B6" s="443"/>
      <c r="C6" s="443"/>
      <c r="D6" s="446"/>
      <c r="E6" s="447"/>
      <c r="F6" s="423"/>
      <c r="G6" s="423"/>
      <c r="H6" s="423"/>
      <c r="I6" s="423"/>
      <c r="J6" s="423"/>
    </row>
    <row r="7" spans="1:10" x14ac:dyDescent="0.15">
      <c r="A7" s="443"/>
      <c r="B7" s="443"/>
      <c r="C7" s="443"/>
      <c r="D7" s="446"/>
      <c r="E7" s="447"/>
      <c r="F7" s="423"/>
      <c r="G7" s="423"/>
      <c r="H7" s="423"/>
      <c r="I7" s="423"/>
      <c r="J7" s="423"/>
    </row>
    <row r="8" spans="1:10" x14ac:dyDescent="0.15">
      <c r="A8" s="444"/>
      <c r="B8" s="444"/>
      <c r="C8" s="444"/>
      <c r="D8" s="446"/>
      <c r="E8" s="447"/>
      <c r="F8" s="423"/>
      <c r="G8" s="423"/>
      <c r="H8" s="424"/>
      <c r="I8" s="424"/>
      <c r="J8" s="424"/>
    </row>
    <row r="9" spans="1:10" ht="13.5" customHeight="1" x14ac:dyDescent="0.15">
      <c r="A9" s="425" t="s">
        <v>110</v>
      </c>
      <c r="B9" s="426"/>
      <c r="C9" s="429" t="s">
        <v>469</v>
      </c>
      <c r="D9" s="430"/>
      <c r="E9" s="430"/>
      <c r="F9" s="431"/>
      <c r="G9" s="94"/>
      <c r="H9" s="94"/>
      <c r="I9" s="94"/>
      <c r="J9" s="95"/>
    </row>
    <row r="10" spans="1:10" x14ac:dyDescent="0.15">
      <c r="A10" s="425"/>
      <c r="B10" s="426"/>
      <c r="C10" s="432"/>
      <c r="D10" s="433"/>
      <c r="E10" s="433"/>
      <c r="F10" s="434"/>
      <c r="G10" s="96"/>
      <c r="H10" s="96"/>
      <c r="I10" s="96"/>
      <c r="J10" s="438"/>
    </row>
    <row r="11" spans="1:10" x14ac:dyDescent="0.15">
      <c r="A11" s="425"/>
      <c r="B11" s="426"/>
      <c r="C11" s="432"/>
      <c r="D11" s="433"/>
      <c r="E11" s="433"/>
      <c r="F11" s="434"/>
      <c r="G11" s="96"/>
      <c r="H11" s="96"/>
      <c r="I11" s="96"/>
      <c r="J11" s="438"/>
    </row>
    <row r="12" spans="1:10" x14ac:dyDescent="0.15">
      <c r="A12" s="425"/>
      <c r="B12" s="426"/>
      <c r="C12" s="432"/>
      <c r="D12" s="433"/>
      <c r="E12" s="433"/>
      <c r="F12" s="434"/>
      <c r="G12" s="96"/>
      <c r="H12" s="96"/>
      <c r="I12" s="96"/>
      <c r="J12" s="438"/>
    </row>
    <row r="13" spans="1:10" x14ac:dyDescent="0.15">
      <c r="A13" s="425"/>
      <c r="B13" s="426"/>
      <c r="C13" s="432"/>
      <c r="D13" s="433"/>
      <c r="E13" s="433"/>
      <c r="F13" s="434"/>
      <c r="G13" s="96"/>
      <c r="H13" s="96"/>
      <c r="I13" s="96"/>
      <c r="J13" s="438"/>
    </row>
    <row r="14" spans="1:10" x14ac:dyDescent="0.15">
      <c r="A14" s="425"/>
      <c r="B14" s="426"/>
      <c r="C14" s="432"/>
      <c r="D14" s="433"/>
      <c r="E14" s="433"/>
      <c r="F14" s="434"/>
      <c r="G14" s="96"/>
      <c r="H14" s="96"/>
      <c r="I14" s="96"/>
      <c r="J14" s="97"/>
    </row>
    <row r="15" spans="1:10" x14ac:dyDescent="0.15">
      <c r="A15" s="427"/>
      <c r="B15" s="428"/>
      <c r="C15" s="435"/>
      <c r="D15" s="436"/>
      <c r="E15" s="436"/>
      <c r="F15" s="437"/>
      <c r="G15" s="439" t="s">
        <v>111</v>
      </c>
      <c r="H15" s="440"/>
      <c r="I15" s="441" t="s">
        <v>112</v>
      </c>
      <c r="J15" s="440"/>
    </row>
    <row r="16" spans="1:10" x14ac:dyDescent="0.15">
      <c r="A16" s="450" t="s">
        <v>113</v>
      </c>
      <c r="B16" s="458"/>
      <c r="C16" s="94"/>
      <c r="D16" s="94"/>
      <c r="E16" s="94"/>
      <c r="F16" s="94"/>
      <c r="G16" s="94"/>
      <c r="H16" s="94"/>
      <c r="I16" s="94"/>
      <c r="J16" s="98"/>
    </row>
    <row r="17" spans="1:10" x14ac:dyDescent="0.15">
      <c r="A17" s="425"/>
      <c r="B17" s="426"/>
      <c r="C17" s="459" t="s">
        <v>363</v>
      </c>
      <c r="D17" s="460"/>
      <c r="E17" s="460"/>
      <c r="F17" s="460"/>
      <c r="G17" s="460"/>
      <c r="H17" s="460"/>
      <c r="I17" s="460"/>
      <c r="J17" s="461"/>
    </row>
    <row r="18" spans="1:10" x14ac:dyDescent="0.15">
      <c r="A18" s="425"/>
      <c r="B18" s="426"/>
      <c r="C18" s="462"/>
      <c r="D18" s="460"/>
      <c r="E18" s="460"/>
      <c r="F18" s="460"/>
      <c r="G18" s="460"/>
      <c r="H18" s="460"/>
      <c r="I18" s="460"/>
      <c r="J18" s="461"/>
    </row>
    <row r="19" spans="1:10" x14ac:dyDescent="0.15">
      <c r="A19" s="427"/>
      <c r="B19" s="428"/>
      <c r="C19" s="250"/>
      <c r="D19" s="250"/>
      <c r="E19" s="250"/>
      <c r="F19" s="250"/>
      <c r="G19" s="250"/>
      <c r="H19" s="250"/>
      <c r="I19" s="250"/>
      <c r="J19" s="251"/>
    </row>
    <row r="20" spans="1:10" x14ac:dyDescent="0.15">
      <c r="A20" s="450" t="s">
        <v>114</v>
      </c>
      <c r="B20" s="458"/>
      <c r="C20" s="252"/>
      <c r="D20" s="252"/>
      <c r="E20" s="252"/>
      <c r="F20" s="252"/>
      <c r="G20" s="252"/>
      <c r="H20" s="252"/>
      <c r="I20" s="252"/>
      <c r="J20" s="253"/>
    </row>
    <row r="21" spans="1:10" x14ac:dyDescent="0.15">
      <c r="A21" s="425"/>
      <c r="B21" s="426"/>
      <c r="C21" s="463" t="s">
        <v>364</v>
      </c>
      <c r="D21" s="464"/>
      <c r="E21" s="464"/>
      <c r="F21" s="464"/>
      <c r="G21" s="465"/>
      <c r="H21" s="465"/>
      <c r="I21" s="465"/>
      <c r="J21" s="254"/>
    </row>
    <row r="22" spans="1:10" x14ac:dyDescent="0.15">
      <c r="A22" s="425"/>
      <c r="B22" s="426"/>
      <c r="C22" s="463"/>
      <c r="D22" s="464"/>
      <c r="E22" s="464"/>
      <c r="F22" s="464"/>
      <c r="G22" s="465"/>
      <c r="H22" s="465"/>
      <c r="I22" s="465"/>
      <c r="J22" s="254"/>
    </row>
    <row r="23" spans="1:10" x14ac:dyDescent="0.15">
      <c r="A23" s="427"/>
      <c r="B23" s="428"/>
      <c r="C23" s="250"/>
      <c r="D23" s="250"/>
      <c r="E23" s="250"/>
      <c r="F23" s="250"/>
      <c r="G23" s="250"/>
      <c r="H23" s="250"/>
      <c r="I23" s="250"/>
      <c r="J23" s="251"/>
    </row>
    <row r="24" spans="1:10" x14ac:dyDescent="0.15">
      <c r="A24" s="450" t="s">
        <v>115</v>
      </c>
      <c r="B24" s="458"/>
      <c r="C24" s="252"/>
      <c r="D24" s="252"/>
      <c r="E24" s="252"/>
      <c r="F24" s="252"/>
      <c r="G24" s="252"/>
      <c r="H24" s="252"/>
      <c r="I24" s="252"/>
      <c r="J24" s="253"/>
    </row>
    <row r="25" spans="1:10" x14ac:dyDescent="0.15">
      <c r="A25" s="425"/>
      <c r="B25" s="426"/>
      <c r="C25" s="463" t="s">
        <v>365</v>
      </c>
      <c r="D25" s="464"/>
      <c r="E25" s="464"/>
      <c r="F25" s="464"/>
      <c r="G25" s="255"/>
      <c r="H25" s="255"/>
      <c r="I25" s="255"/>
      <c r="J25" s="254"/>
    </row>
    <row r="26" spans="1:10" x14ac:dyDescent="0.15">
      <c r="A26" s="425"/>
      <c r="B26" s="426"/>
      <c r="C26" s="463"/>
      <c r="D26" s="464"/>
      <c r="E26" s="464"/>
      <c r="F26" s="464"/>
      <c r="G26" s="255"/>
      <c r="H26" s="255"/>
      <c r="I26" s="255"/>
      <c r="J26" s="254"/>
    </row>
    <row r="27" spans="1:10" x14ac:dyDescent="0.15">
      <c r="A27" s="425"/>
      <c r="B27" s="426"/>
      <c r="C27" s="96"/>
      <c r="D27" s="96"/>
      <c r="E27" s="96"/>
      <c r="F27" s="99"/>
      <c r="G27" s="100"/>
      <c r="H27" s="103"/>
      <c r="I27" s="104"/>
      <c r="J27" s="105"/>
    </row>
    <row r="28" spans="1:10" x14ac:dyDescent="0.15">
      <c r="A28" s="106"/>
      <c r="B28" s="107"/>
      <c r="C28" s="448"/>
      <c r="D28" s="449"/>
      <c r="E28" s="449"/>
      <c r="F28" s="450" t="s">
        <v>116</v>
      </c>
      <c r="G28" s="451"/>
      <c r="H28" s="448"/>
      <c r="I28" s="449"/>
      <c r="J28" s="449"/>
    </row>
    <row r="29" spans="1:10" x14ac:dyDescent="0.15">
      <c r="A29" s="425" t="s">
        <v>117</v>
      </c>
      <c r="B29" s="426"/>
      <c r="C29" s="449"/>
      <c r="D29" s="449"/>
      <c r="E29" s="449"/>
      <c r="F29" s="452"/>
      <c r="G29" s="453"/>
      <c r="H29" s="449"/>
      <c r="I29" s="449"/>
      <c r="J29" s="449"/>
    </row>
    <row r="30" spans="1:10" x14ac:dyDescent="0.15">
      <c r="A30" s="425" t="s">
        <v>118</v>
      </c>
      <c r="B30" s="456"/>
      <c r="C30" s="457"/>
      <c r="D30" s="449"/>
      <c r="E30" s="449"/>
      <c r="F30" s="452"/>
      <c r="G30" s="453"/>
      <c r="H30" s="448"/>
      <c r="I30" s="449"/>
      <c r="J30" s="449"/>
    </row>
    <row r="31" spans="1:10" x14ac:dyDescent="0.15">
      <c r="A31" s="108"/>
      <c r="B31" s="109"/>
      <c r="C31" s="449"/>
      <c r="D31" s="449"/>
      <c r="E31" s="449"/>
      <c r="F31" s="454"/>
      <c r="G31" s="455"/>
      <c r="H31" s="449"/>
      <c r="I31" s="449"/>
      <c r="J31" s="449"/>
    </row>
    <row r="32" spans="1:10" x14ac:dyDescent="0.15">
      <c r="A32" s="106"/>
      <c r="B32" s="107"/>
      <c r="C32" s="448"/>
      <c r="D32" s="449"/>
      <c r="E32" s="449"/>
      <c r="F32" s="450" t="s">
        <v>116</v>
      </c>
      <c r="G32" s="451"/>
      <c r="H32" s="448"/>
      <c r="I32" s="449"/>
      <c r="J32" s="449"/>
    </row>
    <row r="33" spans="1:10" x14ac:dyDescent="0.15">
      <c r="A33" s="425" t="s">
        <v>119</v>
      </c>
      <c r="B33" s="456"/>
      <c r="C33" s="449"/>
      <c r="D33" s="449"/>
      <c r="E33" s="449"/>
      <c r="F33" s="452"/>
      <c r="G33" s="453"/>
      <c r="H33" s="449"/>
      <c r="I33" s="449"/>
      <c r="J33" s="449"/>
    </row>
    <row r="34" spans="1:10" x14ac:dyDescent="0.15">
      <c r="A34" s="425"/>
      <c r="B34" s="456"/>
      <c r="C34" s="457"/>
      <c r="D34" s="449"/>
      <c r="E34" s="449"/>
      <c r="F34" s="452"/>
      <c r="G34" s="453"/>
      <c r="H34" s="448"/>
      <c r="I34" s="449"/>
      <c r="J34" s="449"/>
    </row>
    <row r="35" spans="1:10" x14ac:dyDescent="0.15">
      <c r="A35" s="108"/>
      <c r="B35" s="109"/>
      <c r="C35" s="449"/>
      <c r="D35" s="449"/>
      <c r="E35" s="449"/>
      <c r="F35" s="454"/>
      <c r="G35" s="455"/>
      <c r="H35" s="449"/>
      <c r="I35" s="449"/>
      <c r="J35" s="449"/>
    </row>
    <row r="36" spans="1:10" x14ac:dyDescent="0.15">
      <c r="A36" s="106"/>
      <c r="B36" s="107"/>
      <c r="C36" s="448"/>
      <c r="D36" s="449"/>
      <c r="E36" s="449"/>
      <c r="F36" s="450" t="s">
        <v>116</v>
      </c>
      <c r="G36" s="451"/>
      <c r="H36" s="448"/>
      <c r="I36" s="449"/>
      <c r="J36" s="449"/>
    </row>
    <row r="37" spans="1:10" x14ac:dyDescent="0.15">
      <c r="A37" s="425" t="s">
        <v>120</v>
      </c>
      <c r="B37" s="456"/>
      <c r="C37" s="449"/>
      <c r="D37" s="449"/>
      <c r="E37" s="449"/>
      <c r="F37" s="452"/>
      <c r="G37" s="453"/>
      <c r="H37" s="449"/>
      <c r="I37" s="449"/>
      <c r="J37" s="449"/>
    </row>
    <row r="38" spans="1:10" x14ac:dyDescent="0.15">
      <c r="A38" s="425" t="s">
        <v>118</v>
      </c>
      <c r="B38" s="456"/>
      <c r="C38" s="448"/>
      <c r="D38" s="449"/>
      <c r="E38" s="449"/>
      <c r="F38" s="452"/>
      <c r="G38" s="453"/>
      <c r="H38" s="448"/>
      <c r="I38" s="449"/>
      <c r="J38" s="449"/>
    </row>
    <row r="39" spans="1:10" x14ac:dyDescent="0.15">
      <c r="A39" s="108"/>
      <c r="B39" s="109"/>
      <c r="C39" s="449"/>
      <c r="D39" s="449"/>
      <c r="E39" s="449"/>
      <c r="F39" s="454"/>
      <c r="G39" s="455"/>
      <c r="H39" s="449"/>
      <c r="I39" s="449"/>
      <c r="J39" s="449"/>
    </row>
    <row r="40" spans="1:10" x14ac:dyDescent="0.15">
      <c r="A40" s="106"/>
      <c r="B40" s="107"/>
      <c r="C40" s="448"/>
      <c r="D40" s="449"/>
      <c r="E40" s="449"/>
      <c r="F40" s="450" t="s">
        <v>116</v>
      </c>
      <c r="G40" s="451"/>
      <c r="H40" s="448"/>
      <c r="I40" s="449"/>
      <c r="J40" s="449"/>
    </row>
    <row r="41" spans="1:10" x14ac:dyDescent="0.15">
      <c r="A41" s="425" t="s">
        <v>121</v>
      </c>
      <c r="B41" s="456"/>
      <c r="C41" s="449"/>
      <c r="D41" s="449"/>
      <c r="E41" s="449"/>
      <c r="F41" s="452"/>
      <c r="G41" s="453"/>
      <c r="H41" s="449"/>
      <c r="I41" s="449"/>
      <c r="J41" s="449"/>
    </row>
    <row r="42" spans="1:10" x14ac:dyDescent="0.15">
      <c r="A42" s="425" t="s">
        <v>122</v>
      </c>
      <c r="B42" s="456"/>
      <c r="C42" s="448"/>
      <c r="D42" s="449"/>
      <c r="E42" s="449"/>
      <c r="F42" s="452"/>
      <c r="G42" s="453"/>
      <c r="H42" s="448"/>
      <c r="I42" s="449"/>
      <c r="J42" s="449"/>
    </row>
    <row r="43" spans="1:10" x14ac:dyDescent="0.15">
      <c r="A43" s="108"/>
      <c r="B43" s="109"/>
      <c r="C43" s="449"/>
      <c r="D43" s="449"/>
      <c r="E43" s="449"/>
      <c r="F43" s="454"/>
      <c r="G43" s="455"/>
      <c r="H43" s="449"/>
      <c r="I43" s="449"/>
      <c r="J43" s="449"/>
    </row>
    <row r="44" spans="1:10" x14ac:dyDescent="0.15">
      <c r="A44" s="110"/>
      <c r="B44" s="98"/>
      <c r="C44" s="111"/>
      <c r="D44" s="96"/>
      <c r="E44" s="96"/>
      <c r="F44" s="94"/>
      <c r="G44" s="94"/>
      <c r="H44" s="96"/>
      <c r="I44" s="96"/>
      <c r="J44" s="97"/>
    </row>
    <row r="45" spans="1:10" x14ac:dyDescent="0.15">
      <c r="A45" s="425" t="s">
        <v>123</v>
      </c>
      <c r="B45" s="426"/>
      <c r="C45" s="111"/>
      <c r="D45" s="96"/>
      <c r="E45" s="96"/>
      <c r="F45" s="96"/>
      <c r="G45" s="96"/>
      <c r="H45" s="96"/>
      <c r="I45" s="96"/>
      <c r="J45" s="97"/>
    </row>
    <row r="46" spans="1:10" x14ac:dyDescent="0.15">
      <c r="A46" s="466" t="s">
        <v>124</v>
      </c>
      <c r="B46" s="438"/>
      <c r="C46" s="111"/>
      <c r="D46" s="96"/>
      <c r="E46" s="96"/>
      <c r="F46" s="96"/>
      <c r="G46" s="96"/>
      <c r="H46" s="96"/>
      <c r="I46" s="96"/>
      <c r="J46" s="97"/>
    </row>
    <row r="47" spans="1:10" x14ac:dyDescent="0.15">
      <c r="A47" s="111"/>
      <c r="B47" s="97"/>
      <c r="C47" s="111"/>
      <c r="D47" s="96"/>
      <c r="E47" s="96"/>
      <c r="F47" s="96"/>
      <c r="G47" s="96"/>
      <c r="H47" s="96"/>
      <c r="I47" s="96"/>
      <c r="J47" s="97"/>
    </row>
    <row r="48" spans="1:10" x14ac:dyDescent="0.15">
      <c r="A48" s="111"/>
      <c r="B48" s="97"/>
      <c r="C48" s="111"/>
      <c r="D48" s="96"/>
      <c r="E48" s="96"/>
      <c r="F48" s="96"/>
      <c r="G48" s="96"/>
      <c r="H48" s="96"/>
      <c r="I48" s="96"/>
      <c r="J48" s="97"/>
    </row>
    <row r="49" spans="1:10" x14ac:dyDescent="0.15">
      <c r="A49" s="111"/>
      <c r="B49" s="97"/>
      <c r="C49" s="111"/>
      <c r="D49" s="96"/>
      <c r="E49" s="96"/>
      <c r="F49" s="96"/>
      <c r="G49" s="96"/>
      <c r="H49" s="96"/>
      <c r="I49" s="96"/>
      <c r="J49" s="97"/>
    </row>
    <row r="50" spans="1:10" x14ac:dyDescent="0.15">
      <c r="A50" s="111"/>
      <c r="B50" s="97"/>
      <c r="C50" s="111"/>
      <c r="D50" s="96"/>
      <c r="E50" s="96"/>
      <c r="F50" s="96"/>
      <c r="G50" s="96"/>
      <c r="H50" s="96"/>
      <c r="I50" s="96"/>
      <c r="J50" s="97"/>
    </row>
    <row r="51" spans="1:10" x14ac:dyDescent="0.15">
      <c r="A51" s="111"/>
      <c r="B51" s="97"/>
      <c r="C51" s="111"/>
      <c r="D51" s="96"/>
      <c r="E51" s="96"/>
      <c r="F51" s="96"/>
      <c r="G51" s="96"/>
      <c r="H51" s="96"/>
      <c r="I51" s="96"/>
      <c r="J51" s="97"/>
    </row>
    <row r="52" spans="1:10" x14ac:dyDescent="0.15">
      <c r="A52" s="111"/>
      <c r="B52" s="97"/>
      <c r="C52" s="111"/>
      <c r="D52" s="96"/>
      <c r="E52" s="96"/>
      <c r="F52" s="96"/>
      <c r="G52" s="96"/>
      <c r="H52" s="96"/>
      <c r="I52" s="96"/>
      <c r="J52" s="97"/>
    </row>
    <row r="53" spans="1:10" x14ac:dyDescent="0.15">
      <c r="A53" s="111"/>
      <c r="B53" s="97"/>
      <c r="C53" s="111"/>
      <c r="D53" s="96"/>
      <c r="E53" s="96"/>
      <c r="F53" s="96"/>
      <c r="G53" s="96"/>
      <c r="H53" s="96"/>
      <c r="I53" s="96"/>
      <c r="J53" s="97"/>
    </row>
    <row r="54" spans="1:10" x14ac:dyDescent="0.15">
      <c r="A54" s="111"/>
      <c r="B54" s="97"/>
      <c r="C54" s="111"/>
      <c r="D54" s="96"/>
      <c r="E54" s="96"/>
      <c r="F54" s="96"/>
      <c r="G54" s="96"/>
      <c r="H54" s="96"/>
      <c r="I54" s="96"/>
      <c r="J54" s="97"/>
    </row>
    <row r="55" spans="1:10" x14ac:dyDescent="0.15">
      <c r="A55" s="111"/>
      <c r="B55" s="97"/>
      <c r="C55" s="111"/>
      <c r="D55" s="96"/>
      <c r="E55" s="96"/>
      <c r="F55" s="96" t="s">
        <v>386</v>
      </c>
      <c r="G55" s="96"/>
      <c r="H55" s="96"/>
      <c r="I55" s="96"/>
      <c r="J55" s="97"/>
    </row>
    <row r="56" spans="1:10" x14ac:dyDescent="0.15">
      <c r="A56" s="112"/>
      <c r="B56" s="113"/>
      <c r="C56" s="112"/>
      <c r="D56" s="99"/>
      <c r="E56" s="99"/>
      <c r="F56" s="99"/>
      <c r="G56" s="99"/>
      <c r="H56" s="99"/>
      <c r="I56" s="99"/>
      <c r="J56" s="113"/>
    </row>
    <row r="57" spans="1:10" x14ac:dyDescent="0.15">
      <c r="A57" s="96"/>
      <c r="B57" s="96"/>
      <c r="C57" s="96"/>
      <c r="D57" s="96"/>
      <c r="E57" s="96"/>
      <c r="F57" s="96"/>
      <c r="G57" s="96"/>
      <c r="H57" s="96"/>
      <c r="I57" s="96"/>
      <c r="J57" s="96"/>
    </row>
    <row r="58" spans="1:10" x14ac:dyDescent="0.15">
      <c r="A58" s="90"/>
      <c r="B58" s="90"/>
      <c r="C58" s="90"/>
      <c r="D58" s="467" t="s">
        <v>125</v>
      </c>
      <c r="E58" s="467"/>
      <c r="F58" s="467"/>
      <c r="G58" s="467"/>
      <c r="H58" s="90"/>
      <c r="I58" s="90"/>
      <c r="J58" s="90"/>
    </row>
    <row r="59" spans="1:10" x14ac:dyDescent="0.15">
      <c r="A59" s="90"/>
      <c r="B59" s="90"/>
      <c r="C59" s="90"/>
      <c r="D59" s="468" t="s">
        <v>126</v>
      </c>
      <c r="E59" s="468"/>
      <c r="F59" s="468"/>
      <c r="G59" s="468"/>
      <c r="H59" s="90"/>
      <c r="I59" s="90"/>
      <c r="J59" s="90"/>
    </row>
    <row r="60" spans="1:10" x14ac:dyDescent="0.15">
      <c r="A60" s="90"/>
      <c r="B60" s="90"/>
      <c r="C60" s="90"/>
      <c r="D60" s="114"/>
      <c r="E60" s="114"/>
      <c r="F60" s="114"/>
      <c r="G60" s="114"/>
      <c r="H60" s="90"/>
      <c r="I60" s="90"/>
      <c r="J60" s="90"/>
    </row>
    <row r="61" spans="1:10" x14ac:dyDescent="0.15">
      <c r="A61" s="90"/>
      <c r="B61" s="90"/>
      <c r="C61" s="90"/>
      <c r="D61" s="114"/>
      <c r="E61" s="114"/>
      <c r="F61" s="114"/>
      <c r="G61" s="114"/>
      <c r="H61" s="90"/>
      <c r="I61" s="90"/>
      <c r="J61" s="90"/>
    </row>
    <row r="62" spans="1:10" x14ac:dyDescent="0.15">
      <c r="A62" s="110"/>
      <c r="B62" s="98"/>
      <c r="C62" s="469" t="s">
        <v>127</v>
      </c>
      <c r="D62" s="470"/>
      <c r="E62" s="470"/>
      <c r="F62" s="470"/>
      <c r="G62" s="470"/>
      <c r="H62" s="470"/>
      <c r="I62" s="470"/>
      <c r="J62" s="446"/>
    </row>
    <row r="63" spans="1:10" x14ac:dyDescent="0.15">
      <c r="A63" s="425" t="s">
        <v>128</v>
      </c>
      <c r="B63" s="426"/>
      <c r="C63" s="110"/>
      <c r="D63" s="94"/>
      <c r="E63" s="94"/>
      <c r="F63" s="94"/>
      <c r="G63" s="94"/>
      <c r="H63" s="94"/>
      <c r="I63" s="94"/>
      <c r="J63" s="98"/>
    </row>
    <row r="64" spans="1:10" x14ac:dyDescent="0.15">
      <c r="A64" s="111"/>
      <c r="B64" s="97"/>
      <c r="C64" s="421" t="s">
        <v>356</v>
      </c>
      <c r="D64" s="422"/>
      <c r="E64" s="96"/>
      <c r="F64" s="96"/>
      <c r="G64" s="96"/>
      <c r="H64" s="96"/>
      <c r="I64" s="96"/>
      <c r="J64" s="97"/>
    </row>
    <row r="65" spans="1:10" x14ac:dyDescent="0.15">
      <c r="A65" s="111"/>
      <c r="B65" s="97"/>
      <c r="C65" s="111"/>
      <c r="D65" s="96"/>
      <c r="E65" s="96"/>
      <c r="F65" s="96"/>
      <c r="G65" s="96"/>
      <c r="H65" s="96"/>
      <c r="I65" s="96"/>
      <c r="J65" s="97"/>
    </row>
    <row r="66" spans="1:10" x14ac:dyDescent="0.15">
      <c r="A66" s="111"/>
      <c r="B66" s="97"/>
      <c r="C66" s="111"/>
      <c r="D66" s="96"/>
      <c r="E66" s="96"/>
      <c r="F66" s="96"/>
      <c r="G66" s="96"/>
      <c r="H66" s="96"/>
      <c r="I66" s="96"/>
      <c r="J66" s="97"/>
    </row>
    <row r="67" spans="1:10" x14ac:dyDescent="0.15">
      <c r="A67" s="111"/>
      <c r="B67" s="97"/>
      <c r="C67" s="111"/>
      <c r="D67" s="96"/>
      <c r="E67" s="96"/>
      <c r="F67" s="96"/>
      <c r="G67" s="96"/>
      <c r="H67" s="96"/>
      <c r="I67" s="96"/>
      <c r="J67" s="97"/>
    </row>
    <row r="68" spans="1:10" x14ac:dyDescent="0.15">
      <c r="A68" s="111"/>
      <c r="B68" s="97"/>
      <c r="C68" s="111"/>
      <c r="D68" s="96"/>
      <c r="E68" s="96"/>
      <c r="F68" s="96"/>
      <c r="G68" s="96"/>
      <c r="H68" s="96"/>
      <c r="I68" s="96"/>
      <c r="J68" s="97"/>
    </row>
    <row r="69" spans="1:10" x14ac:dyDescent="0.15">
      <c r="A69" s="111"/>
      <c r="B69" s="97"/>
      <c r="C69" s="112"/>
      <c r="D69" s="99"/>
      <c r="E69" s="99"/>
      <c r="F69" s="99"/>
      <c r="G69" s="99"/>
      <c r="H69" s="99"/>
      <c r="I69" s="99"/>
      <c r="J69" s="113"/>
    </row>
    <row r="70" spans="1:10" x14ac:dyDescent="0.15">
      <c r="A70" s="111"/>
      <c r="B70" s="97"/>
      <c r="C70" s="469" t="s">
        <v>129</v>
      </c>
      <c r="D70" s="470"/>
      <c r="E70" s="470"/>
      <c r="F70" s="470"/>
      <c r="G70" s="470"/>
      <c r="H70" s="470"/>
      <c r="I70" s="470"/>
      <c r="J70" s="446"/>
    </row>
    <row r="71" spans="1:10" x14ac:dyDescent="0.15">
      <c r="A71" s="111"/>
      <c r="B71" s="96"/>
      <c r="C71" s="110"/>
      <c r="D71" s="94"/>
      <c r="E71" s="94"/>
      <c r="F71" s="94"/>
      <c r="G71" s="94"/>
      <c r="H71" s="94"/>
      <c r="I71" s="94"/>
      <c r="J71" s="98"/>
    </row>
    <row r="72" spans="1:10" x14ac:dyDescent="0.15">
      <c r="A72" s="111"/>
      <c r="B72" s="96"/>
      <c r="C72" s="111"/>
      <c r="D72" s="96"/>
      <c r="E72" s="96"/>
      <c r="F72" s="96"/>
      <c r="G72" s="96"/>
      <c r="H72" s="96"/>
      <c r="I72" s="96"/>
      <c r="J72" s="97"/>
    </row>
    <row r="73" spans="1:10" x14ac:dyDescent="0.15">
      <c r="A73" s="111"/>
      <c r="B73" s="96"/>
      <c r="C73" s="111"/>
      <c r="E73" s="96"/>
      <c r="F73" s="96"/>
      <c r="G73" s="96"/>
      <c r="H73" s="96"/>
      <c r="I73" s="96"/>
      <c r="J73" s="97"/>
    </row>
    <row r="74" spans="1:10" x14ac:dyDescent="0.15">
      <c r="A74" s="111"/>
      <c r="B74" s="96"/>
      <c r="C74" s="111"/>
      <c r="D74" s="96"/>
      <c r="E74" s="96"/>
      <c r="F74" s="96"/>
      <c r="G74" s="96"/>
      <c r="H74" s="96"/>
      <c r="I74" s="96"/>
      <c r="J74" s="97"/>
    </row>
    <row r="75" spans="1:10" x14ac:dyDescent="0.15">
      <c r="A75" s="111"/>
      <c r="B75" s="96"/>
      <c r="C75" s="111"/>
      <c r="D75" s="115"/>
      <c r="E75" s="96"/>
      <c r="F75" s="96"/>
      <c r="G75" s="96"/>
      <c r="H75" s="96"/>
      <c r="I75" s="96"/>
      <c r="J75" s="97"/>
    </row>
    <row r="76" spans="1:10" x14ac:dyDescent="0.15">
      <c r="A76" s="111"/>
      <c r="B76" s="96"/>
      <c r="C76" s="111"/>
      <c r="D76" s="96"/>
      <c r="E76" s="96"/>
      <c r="F76" s="96"/>
      <c r="G76" s="96"/>
      <c r="H76" s="96"/>
      <c r="I76" s="96"/>
      <c r="J76" s="97"/>
    </row>
    <row r="77" spans="1:10" x14ac:dyDescent="0.15">
      <c r="A77" s="112"/>
      <c r="B77" s="99"/>
      <c r="C77" s="112"/>
      <c r="D77" s="99"/>
      <c r="E77" s="99"/>
      <c r="F77" s="99"/>
      <c r="G77" s="99"/>
      <c r="H77" s="99"/>
      <c r="I77" s="99"/>
      <c r="J77" s="113"/>
    </row>
    <row r="78" spans="1:10" x14ac:dyDescent="0.15">
      <c r="A78" s="110"/>
      <c r="B78" s="98"/>
      <c r="C78" s="469" t="s">
        <v>127</v>
      </c>
      <c r="D78" s="470"/>
      <c r="E78" s="470"/>
      <c r="F78" s="470"/>
      <c r="G78" s="470"/>
      <c r="H78" s="470"/>
      <c r="I78" s="470"/>
      <c r="J78" s="446"/>
    </row>
    <row r="79" spans="1:10" x14ac:dyDescent="0.15">
      <c r="A79" s="425" t="s">
        <v>130</v>
      </c>
      <c r="B79" s="426"/>
      <c r="C79" s="110"/>
      <c r="D79" s="94"/>
      <c r="E79" s="94"/>
      <c r="F79" s="94"/>
      <c r="G79" s="94"/>
      <c r="H79" s="94"/>
      <c r="I79" s="94"/>
      <c r="J79" s="98"/>
    </row>
    <row r="80" spans="1:10" x14ac:dyDescent="0.15">
      <c r="A80" s="425" t="s">
        <v>131</v>
      </c>
      <c r="B80" s="426"/>
      <c r="C80" s="473" t="s">
        <v>357</v>
      </c>
      <c r="D80" s="474"/>
      <c r="E80" s="474"/>
      <c r="F80" s="474"/>
      <c r="G80" s="474"/>
      <c r="H80" s="474"/>
      <c r="I80" s="474"/>
      <c r="J80" s="475"/>
    </row>
    <row r="81" spans="1:10" x14ac:dyDescent="0.15">
      <c r="A81" s="425" t="s">
        <v>132</v>
      </c>
      <c r="B81" s="426"/>
      <c r="C81" s="476"/>
      <c r="D81" s="474"/>
      <c r="E81" s="474"/>
      <c r="F81" s="474"/>
      <c r="G81" s="474"/>
      <c r="H81" s="474"/>
      <c r="I81" s="474"/>
      <c r="J81" s="475"/>
    </row>
    <row r="82" spans="1:10" x14ac:dyDescent="0.15">
      <c r="A82" s="111"/>
      <c r="B82" s="97"/>
      <c r="C82" s="111"/>
      <c r="D82" s="96"/>
      <c r="E82" s="96"/>
      <c r="F82" s="96"/>
      <c r="G82" s="96"/>
      <c r="H82" s="96"/>
      <c r="I82" s="96"/>
      <c r="J82" s="97"/>
    </row>
    <row r="83" spans="1:10" x14ac:dyDescent="0.15">
      <c r="A83" s="111"/>
      <c r="B83" s="97"/>
      <c r="C83" s="111"/>
      <c r="D83" s="96"/>
      <c r="E83" s="96"/>
      <c r="F83" s="96"/>
      <c r="G83" s="96"/>
      <c r="H83" s="96"/>
      <c r="I83" s="96"/>
      <c r="J83" s="97"/>
    </row>
    <row r="84" spans="1:10" x14ac:dyDescent="0.15">
      <c r="A84" s="111"/>
      <c r="B84" s="97"/>
      <c r="C84" s="111"/>
      <c r="D84" s="96"/>
      <c r="E84" s="96"/>
      <c r="F84" s="96"/>
      <c r="G84" s="96"/>
      <c r="H84" s="96"/>
      <c r="I84" s="96"/>
      <c r="J84" s="97"/>
    </row>
    <row r="85" spans="1:10" x14ac:dyDescent="0.15">
      <c r="A85" s="111"/>
      <c r="B85" s="97"/>
      <c r="C85" s="112"/>
      <c r="D85" s="99"/>
      <c r="E85" s="99"/>
      <c r="F85" s="99"/>
      <c r="G85" s="99"/>
      <c r="H85" s="99"/>
      <c r="I85" s="99"/>
      <c r="J85" s="113"/>
    </row>
    <row r="86" spans="1:10" x14ac:dyDescent="0.15">
      <c r="A86" s="111"/>
      <c r="B86" s="97"/>
      <c r="C86" s="469" t="s">
        <v>129</v>
      </c>
      <c r="D86" s="470"/>
      <c r="E86" s="470"/>
      <c r="F86" s="470"/>
      <c r="G86" s="470"/>
      <c r="H86" s="470"/>
      <c r="I86" s="470"/>
      <c r="J86" s="446"/>
    </row>
    <row r="87" spans="1:10" x14ac:dyDescent="0.15">
      <c r="A87" s="111"/>
      <c r="B87" s="96"/>
      <c r="C87" s="110"/>
      <c r="D87" s="94"/>
      <c r="E87" s="94"/>
      <c r="F87" s="94"/>
      <c r="G87" s="94"/>
      <c r="H87" s="94"/>
      <c r="I87" s="94"/>
      <c r="J87" s="98"/>
    </row>
    <row r="88" spans="1:10" x14ac:dyDescent="0.15">
      <c r="A88" s="111"/>
      <c r="B88" s="96"/>
      <c r="C88" s="111"/>
      <c r="D88" s="96"/>
      <c r="E88" s="96"/>
      <c r="F88" s="96"/>
      <c r="G88" s="96"/>
      <c r="H88" s="96"/>
      <c r="I88" s="96"/>
      <c r="J88" s="97"/>
    </row>
    <row r="89" spans="1:10" x14ac:dyDescent="0.15">
      <c r="A89" s="111"/>
      <c r="B89" s="96"/>
      <c r="C89" s="111"/>
      <c r="D89" s="96"/>
      <c r="E89" s="96"/>
      <c r="F89" s="96"/>
      <c r="G89" s="96"/>
      <c r="H89" s="96"/>
      <c r="I89" s="96"/>
      <c r="J89" s="97"/>
    </row>
    <row r="90" spans="1:10" x14ac:dyDescent="0.15">
      <c r="A90" s="111"/>
      <c r="B90" s="96"/>
      <c r="C90" s="111"/>
      <c r="D90" s="96"/>
      <c r="E90" s="96"/>
      <c r="F90" s="96"/>
      <c r="G90" s="96"/>
      <c r="H90" s="96"/>
      <c r="I90" s="96"/>
      <c r="J90" s="97"/>
    </row>
    <row r="91" spans="1:10" x14ac:dyDescent="0.15">
      <c r="A91" s="111"/>
      <c r="B91" s="96"/>
      <c r="C91" s="111"/>
      <c r="D91" s="96"/>
      <c r="E91" s="96"/>
      <c r="F91" s="96"/>
      <c r="G91" s="96"/>
      <c r="H91" s="96"/>
      <c r="I91" s="96"/>
      <c r="J91" s="97"/>
    </row>
    <row r="92" spans="1:10" x14ac:dyDescent="0.15">
      <c r="A92" s="111"/>
      <c r="B92" s="96"/>
      <c r="C92" s="111"/>
      <c r="D92" s="96"/>
      <c r="E92" s="96"/>
      <c r="F92" s="96"/>
      <c r="G92" s="96"/>
      <c r="H92" s="96"/>
      <c r="I92" s="96"/>
      <c r="J92" s="97"/>
    </row>
    <row r="93" spans="1:10" x14ac:dyDescent="0.15">
      <c r="A93" s="450" t="s">
        <v>133</v>
      </c>
      <c r="B93" s="471"/>
      <c r="C93" s="450"/>
      <c r="D93" s="471"/>
      <c r="E93" s="471"/>
      <c r="F93" s="471"/>
      <c r="G93" s="471"/>
      <c r="H93" s="471"/>
      <c r="I93" s="471"/>
      <c r="J93" s="458"/>
    </row>
    <row r="94" spans="1:10" x14ac:dyDescent="0.15">
      <c r="A94" s="427"/>
      <c r="B94" s="472"/>
      <c r="C94" s="427"/>
      <c r="D94" s="472"/>
      <c r="E94" s="472"/>
      <c r="F94" s="472"/>
      <c r="G94" s="472"/>
      <c r="H94" s="472"/>
      <c r="I94" s="472"/>
      <c r="J94" s="428"/>
    </row>
    <row r="95" spans="1:10" x14ac:dyDescent="0.15">
      <c r="A95" s="450" t="s">
        <v>134</v>
      </c>
      <c r="B95" s="458"/>
      <c r="C95" s="116"/>
      <c r="D95" s="117"/>
      <c r="E95" s="117"/>
      <c r="F95" s="117"/>
      <c r="G95" s="117"/>
      <c r="H95" s="118"/>
      <c r="I95" s="118"/>
      <c r="J95" s="119"/>
    </row>
    <row r="96" spans="1:10" x14ac:dyDescent="0.15">
      <c r="A96" s="425"/>
      <c r="B96" s="426"/>
      <c r="C96" s="477">
        <v>45839</v>
      </c>
      <c r="D96" s="456"/>
      <c r="E96" s="456"/>
      <c r="F96" s="117"/>
      <c r="G96" s="117"/>
      <c r="H96" s="117"/>
      <c r="I96" s="117"/>
      <c r="J96" s="120"/>
    </row>
    <row r="97" spans="1:10" x14ac:dyDescent="0.15">
      <c r="A97" s="425"/>
      <c r="B97" s="426"/>
      <c r="C97" s="425"/>
      <c r="D97" s="456"/>
      <c r="E97" s="456"/>
      <c r="F97" s="117"/>
      <c r="G97" s="117"/>
      <c r="H97" s="117"/>
      <c r="I97" s="117"/>
      <c r="J97" s="120"/>
    </row>
    <row r="98" spans="1:10" x14ac:dyDescent="0.15">
      <c r="A98" s="427"/>
      <c r="B98" s="428"/>
      <c r="C98" s="121"/>
      <c r="D98" s="122"/>
      <c r="E98" s="122"/>
      <c r="F98" s="122"/>
      <c r="G98" s="122"/>
      <c r="H98" s="122"/>
      <c r="I98" s="122"/>
      <c r="J98" s="123"/>
    </row>
    <row r="99" spans="1:10" x14ac:dyDescent="0.15">
      <c r="A99" s="450" t="s">
        <v>135</v>
      </c>
      <c r="B99" s="471"/>
      <c r="C99" s="450" t="s">
        <v>136</v>
      </c>
      <c r="D99" s="471"/>
      <c r="E99" s="471"/>
      <c r="F99" s="471"/>
      <c r="G99" s="471"/>
      <c r="H99" s="471"/>
      <c r="I99" s="471"/>
      <c r="J99" s="458"/>
    </row>
    <row r="100" spans="1:10" x14ac:dyDescent="0.15">
      <c r="A100" s="427"/>
      <c r="B100" s="472"/>
      <c r="C100" s="427"/>
      <c r="D100" s="472"/>
      <c r="E100" s="472"/>
      <c r="F100" s="472"/>
      <c r="G100" s="472"/>
      <c r="H100" s="472"/>
      <c r="I100" s="472"/>
      <c r="J100" s="428"/>
    </row>
    <row r="101" spans="1:10" x14ac:dyDescent="0.15">
      <c r="A101" s="450" t="s">
        <v>137</v>
      </c>
      <c r="B101" s="471"/>
      <c r="C101" s="450" t="s">
        <v>136</v>
      </c>
      <c r="D101" s="471"/>
      <c r="E101" s="471"/>
      <c r="F101" s="478" t="s">
        <v>138</v>
      </c>
      <c r="G101" s="479"/>
      <c r="H101" s="471" t="s">
        <v>136</v>
      </c>
      <c r="I101" s="471"/>
      <c r="J101" s="458"/>
    </row>
    <row r="102" spans="1:10" x14ac:dyDescent="0.15">
      <c r="A102" s="427"/>
      <c r="B102" s="472"/>
      <c r="C102" s="427"/>
      <c r="D102" s="472"/>
      <c r="E102" s="472"/>
      <c r="F102" s="480"/>
      <c r="G102" s="481"/>
      <c r="H102" s="472"/>
      <c r="I102" s="472"/>
      <c r="J102" s="428"/>
    </row>
    <row r="103" spans="1:10" x14ac:dyDescent="0.15">
      <c r="A103" s="450" t="s">
        <v>139</v>
      </c>
      <c r="B103" s="471"/>
      <c r="C103" s="450" t="s">
        <v>136</v>
      </c>
      <c r="D103" s="471"/>
      <c r="E103" s="471"/>
      <c r="F103" s="471"/>
      <c r="G103" s="471"/>
      <c r="H103" s="471"/>
      <c r="I103" s="471"/>
      <c r="J103" s="458"/>
    </row>
    <row r="104" spans="1:10" x14ac:dyDescent="0.15">
      <c r="A104" s="427"/>
      <c r="B104" s="472"/>
      <c r="C104" s="427"/>
      <c r="D104" s="472"/>
      <c r="E104" s="472"/>
      <c r="F104" s="472"/>
      <c r="G104" s="472"/>
      <c r="H104" s="472"/>
      <c r="I104" s="472"/>
      <c r="J104" s="428"/>
    </row>
    <row r="105" spans="1:10" x14ac:dyDescent="0.15">
      <c r="A105" s="450" t="s">
        <v>140</v>
      </c>
      <c r="B105" s="471"/>
      <c r="C105" s="477">
        <v>45931</v>
      </c>
      <c r="D105" s="456"/>
      <c r="E105" s="456"/>
      <c r="F105" s="425" t="s">
        <v>141</v>
      </c>
      <c r="G105" s="426"/>
      <c r="H105" s="477">
        <v>47026</v>
      </c>
      <c r="I105" s="456"/>
      <c r="J105" s="426"/>
    </row>
    <row r="106" spans="1:10" x14ac:dyDescent="0.15">
      <c r="A106" s="427"/>
      <c r="B106" s="472"/>
      <c r="C106" s="427"/>
      <c r="D106" s="472"/>
      <c r="E106" s="472"/>
      <c r="F106" s="427"/>
      <c r="G106" s="428"/>
      <c r="H106" s="427"/>
      <c r="I106" s="472"/>
      <c r="J106" s="428"/>
    </row>
    <row r="107" spans="1:10" x14ac:dyDescent="0.15">
      <c r="A107" s="450" t="s">
        <v>142</v>
      </c>
      <c r="B107" s="471"/>
      <c r="C107" s="450" t="s">
        <v>136</v>
      </c>
      <c r="D107" s="471"/>
      <c r="E107" s="471"/>
      <c r="F107" s="118"/>
      <c r="G107" s="118"/>
      <c r="H107" s="118"/>
      <c r="I107" s="118"/>
      <c r="J107" s="119"/>
    </row>
    <row r="108" spans="1:10" x14ac:dyDescent="0.15">
      <c r="A108" s="427"/>
      <c r="B108" s="472"/>
      <c r="C108" s="427"/>
      <c r="D108" s="472"/>
      <c r="E108" s="472"/>
      <c r="F108" s="122"/>
      <c r="G108" s="122"/>
      <c r="H108" s="122"/>
      <c r="I108" s="122"/>
      <c r="J108" s="123"/>
    </row>
    <row r="109" spans="1:10" x14ac:dyDescent="0.15">
      <c r="A109" s="450" t="s">
        <v>143</v>
      </c>
      <c r="B109" s="471"/>
      <c r="C109" s="450" t="s">
        <v>125</v>
      </c>
      <c r="D109" s="471"/>
      <c r="E109" s="471"/>
      <c r="F109" s="118"/>
      <c r="G109" s="118"/>
      <c r="H109" s="118"/>
      <c r="I109" s="118"/>
      <c r="J109" s="119"/>
    </row>
    <row r="110" spans="1:10" x14ac:dyDescent="0.15">
      <c r="A110" s="427"/>
      <c r="B110" s="472"/>
      <c r="C110" s="427"/>
      <c r="D110" s="472"/>
      <c r="E110" s="472"/>
      <c r="F110" s="122"/>
      <c r="G110" s="122"/>
      <c r="H110" s="122"/>
      <c r="I110" s="122"/>
      <c r="J110" s="123"/>
    </row>
    <row r="111" spans="1:10" x14ac:dyDescent="0.15">
      <c r="A111" s="450" t="s">
        <v>144</v>
      </c>
      <c r="B111" s="471"/>
      <c r="C111" s="450" t="s">
        <v>145</v>
      </c>
      <c r="D111" s="471"/>
      <c r="E111" s="471"/>
      <c r="F111" s="118"/>
      <c r="G111" s="118"/>
      <c r="H111" s="118"/>
      <c r="I111" s="118"/>
      <c r="J111" s="119"/>
    </row>
    <row r="112" spans="1:10" x14ac:dyDescent="0.15">
      <c r="A112" s="427"/>
      <c r="B112" s="472"/>
      <c r="C112" s="427"/>
      <c r="D112" s="472"/>
      <c r="E112" s="472"/>
      <c r="F112" s="122"/>
      <c r="G112" s="122"/>
      <c r="H112" s="122"/>
      <c r="I112" s="122"/>
      <c r="J112" s="123"/>
    </row>
    <row r="113" spans="1:10" x14ac:dyDescent="0.15">
      <c r="A113" s="450" t="s">
        <v>146</v>
      </c>
      <c r="B113" s="458"/>
      <c r="C113" s="124" t="s">
        <v>147</v>
      </c>
      <c r="D113" s="125"/>
      <c r="E113" s="125"/>
      <c r="F113" s="125"/>
      <c r="G113" s="125"/>
      <c r="H113" s="125"/>
      <c r="I113" s="125"/>
      <c r="J113" s="126"/>
    </row>
    <row r="114" spans="1:10" x14ac:dyDescent="0.15">
      <c r="A114" s="425"/>
      <c r="B114" s="426"/>
      <c r="C114" s="111"/>
      <c r="D114" s="96"/>
      <c r="E114" s="96"/>
      <c r="F114" s="96"/>
      <c r="G114" s="96"/>
      <c r="H114" s="96"/>
      <c r="I114" s="96"/>
      <c r="J114" s="97"/>
    </row>
    <row r="115" spans="1:10" x14ac:dyDescent="0.15">
      <c r="A115" s="425"/>
      <c r="B115" s="426"/>
      <c r="C115" s="111"/>
      <c r="D115" s="96"/>
      <c r="E115" s="96"/>
      <c r="F115" s="96"/>
      <c r="G115" s="96"/>
      <c r="H115" s="96"/>
      <c r="I115" s="96"/>
      <c r="J115" s="97"/>
    </row>
    <row r="116" spans="1:10" x14ac:dyDescent="0.15">
      <c r="A116" s="425"/>
      <c r="B116" s="426"/>
      <c r="C116" s="111"/>
      <c r="D116" s="96"/>
      <c r="E116" s="96"/>
      <c r="F116" s="96"/>
      <c r="G116" s="96"/>
      <c r="H116" s="96"/>
      <c r="I116" s="96"/>
      <c r="J116" s="97"/>
    </row>
    <row r="117" spans="1:10" x14ac:dyDescent="0.15">
      <c r="A117" s="427"/>
      <c r="B117" s="428"/>
      <c r="C117" s="112"/>
      <c r="D117" s="99"/>
      <c r="E117" s="99"/>
      <c r="F117" s="99"/>
      <c r="G117" s="99"/>
      <c r="H117" s="99"/>
      <c r="I117" s="99"/>
      <c r="J117" s="113"/>
    </row>
    <row r="118" spans="1:10" x14ac:dyDescent="0.15">
      <c r="A118" s="150"/>
      <c r="B118" s="150"/>
      <c r="C118" s="96"/>
      <c r="D118" s="96"/>
      <c r="E118" s="96"/>
      <c r="F118" s="96"/>
      <c r="G118" s="96"/>
      <c r="H118" s="96"/>
      <c r="I118" s="96"/>
      <c r="J118" s="96"/>
    </row>
    <row r="119" spans="1:10" x14ac:dyDescent="0.15">
      <c r="A119" s="150"/>
      <c r="B119" s="150"/>
      <c r="C119" s="96"/>
      <c r="D119" s="96"/>
      <c r="E119" s="96"/>
      <c r="F119" s="96"/>
      <c r="G119" s="96"/>
      <c r="H119" s="96"/>
      <c r="I119" s="96"/>
      <c r="J119" s="96"/>
    </row>
    <row r="120" spans="1:10" x14ac:dyDescent="0.15">
      <c r="A120" s="96"/>
      <c r="B120" s="96"/>
      <c r="C120" s="96"/>
      <c r="D120" s="467" t="s">
        <v>125</v>
      </c>
      <c r="E120" s="467"/>
      <c r="F120" s="467"/>
      <c r="G120" s="467"/>
      <c r="H120" s="96"/>
      <c r="I120" s="96"/>
      <c r="J120" s="96"/>
    </row>
    <row r="121" spans="1:10" x14ac:dyDescent="0.15">
      <c r="A121" s="96"/>
      <c r="B121" s="96"/>
      <c r="C121" s="96"/>
      <c r="D121" s="96"/>
      <c r="E121" s="468" t="s">
        <v>148</v>
      </c>
      <c r="F121" s="468"/>
      <c r="G121" s="96"/>
      <c r="H121" s="96"/>
      <c r="I121" s="96"/>
      <c r="J121" s="96"/>
    </row>
    <row r="122" spans="1:10" x14ac:dyDescent="0.15">
      <c r="A122" s="96"/>
      <c r="B122" s="96"/>
      <c r="C122" s="96"/>
      <c r="D122" s="96"/>
      <c r="E122" s="96"/>
      <c r="F122" s="96"/>
      <c r="G122" s="96"/>
      <c r="H122" s="96"/>
      <c r="I122" s="96"/>
      <c r="J122" s="96"/>
    </row>
    <row r="123" spans="1:10" x14ac:dyDescent="0.15">
      <c r="A123" s="96"/>
      <c r="B123" s="96"/>
      <c r="C123" s="482" t="s">
        <v>149</v>
      </c>
      <c r="D123" s="482"/>
      <c r="E123" s="482"/>
      <c r="F123" s="482"/>
      <c r="G123" s="482"/>
      <c r="H123" s="482"/>
      <c r="I123" s="96"/>
      <c r="J123" s="96"/>
    </row>
    <row r="124" spans="1:10" x14ac:dyDescent="0.15">
      <c r="A124" s="96"/>
      <c r="B124" s="96"/>
      <c r="C124" s="482"/>
      <c r="D124" s="482"/>
      <c r="E124" s="482"/>
      <c r="F124" s="482"/>
      <c r="G124" s="482"/>
      <c r="H124" s="482"/>
      <c r="I124" s="96"/>
      <c r="J124" s="96"/>
    </row>
    <row r="125" spans="1:10" x14ac:dyDescent="0.15">
      <c r="A125" s="96"/>
      <c r="B125" s="96"/>
      <c r="C125" s="96"/>
      <c r="D125" s="96"/>
      <c r="E125" s="96"/>
      <c r="F125" s="96"/>
      <c r="G125" s="96"/>
      <c r="H125" s="96"/>
      <c r="I125" s="96"/>
      <c r="J125" s="96"/>
    </row>
    <row r="126" spans="1:10" x14ac:dyDescent="0.15">
      <c r="A126" s="483" t="s">
        <v>150</v>
      </c>
      <c r="B126" s="483"/>
      <c r="C126" s="483"/>
      <c r="D126" s="483" t="s">
        <v>151</v>
      </c>
      <c r="E126" s="483"/>
      <c r="F126" s="483" t="s">
        <v>152</v>
      </c>
      <c r="G126" s="483"/>
      <c r="H126" s="483"/>
      <c r="I126" s="483"/>
      <c r="J126" s="483"/>
    </row>
    <row r="127" spans="1:10" x14ac:dyDescent="0.15">
      <c r="A127" s="450" t="s">
        <v>153</v>
      </c>
      <c r="B127" s="471"/>
      <c r="C127" s="458"/>
      <c r="D127" s="484"/>
      <c r="E127" s="485"/>
      <c r="F127" s="486"/>
      <c r="G127" s="487"/>
      <c r="H127" s="487"/>
      <c r="I127" s="487"/>
      <c r="J127" s="488"/>
    </row>
    <row r="128" spans="1:10" x14ac:dyDescent="0.15">
      <c r="A128" s="425"/>
      <c r="B128" s="456"/>
      <c r="C128" s="426"/>
      <c r="D128" s="489"/>
      <c r="E128" s="490"/>
      <c r="F128" s="493"/>
      <c r="G128" s="494"/>
      <c r="H128" s="495"/>
      <c r="I128" s="497"/>
      <c r="J128" s="120"/>
    </row>
    <row r="129" spans="1:10" x14ac:dyDescent="0.15">
      <c r="A129" s="425"/>
      <c r="B129" s="456"/>
      <c r="C129" s="426"/>
      <c r="D129" s="491"/>
      <c r="E129" s="492"/>
      <c r="F129" s="491"/>
      <c r="G129" s="494"/>
      <c r="H129" s="496"/>
      <c r="I129" s="497"/>
      <c r="J129" s="127"/>
    </row>
    <row r="130" spans="1:10" x14ac:dyDescent="0.15">
      <c r="A130" s="427"/>
      <c r="B130" s="472"/>
      <c r="C130" s="428"/>
      <c r="D130" s="498"/>
      <c r="E130" s="499"/>
      <c r="F130" s="500"/>
      <c r="G130" s="444"/>
      <c r="H130" s="444"/>
      <c r="I130" s="444"/>
      <c r="J130" s="445"/>
    </row>
    <row r="131" spans="1:10" x14ac:dyDescent="0.15">
      <c r="A131" s="447" t="s">
        <v>154</v>
      </c>
      <c r="B131" s="447"/>
      <c r="C131" s="447"/>
      <c r="D131" s="484"/>
      <c r="E131" s="485"/>
      <c r="F131" s="128"/>
      <c r="G131" s="129"/>
      <c r="H131" s="129"/>
      <c r="I131" s="129"/>
      <c r="J131" s="130"/>
    </row>
    <row r="132" spans="1:10" x14ac:dyDescent="0.15">
      <c r="A132" s="447"/>
      <c r="B132" s="447"/>
      <c r="C132" s="447"/>
      <c r="D132" s="489"/>
      <c r="E132" s="490"/>
      <c r="F132" s="508"/>
      <c r="G132" s="509"/>
      <c r="H132" s="131"/>
      <c r="I132" s="104"/>
      <c r="J132" s="105"/>
    </row>
    <row r="133" spans="1:10" x14ac:dyDescent="0.15">
      <c r="A133" s="447"/>
      <c r="B133" s="447"/>
      <c r="C133" s="447"/>
      <c r="D133" s="491"/>
      <c r="E133" s="492"/>
      <c r="F133" s="508"/>
      <c r="G133" s="509"/>
      <c r="H133" s="131"/>
      <c r="I133" s="104"/>
      <c r="J133" s="105"/>
    </row>
    <row r="134" spans="1:10" x14ac:dyDescent="0.15">
      <c r="A134" s="447"/>
      <c r="B134" s="447"/>
      <c r="C134" s="447"/>
      <c r="D134" s="498"/>
      <c r="E134" s="499"/>
      <c r="F134" s="132"/>
      <c r="G134" s="101"/>
      <c r="H134" s="101"/>
      <c r="I134" s="101"/>
      <c r="J134" s="102"/>
    </row>
    <row r="135" spans="1:10" x14ac:dyDescent="0.15">
      <c r="A135" s="501" t="s">
        <v>156</v>
      </c>
      <c r="B135" s="502"/>
      <c r="C135" s="503"/>
      <c r="D135" s="484"/>
      <c r="E135" s="485"/>
      <c r="F135" s="486"/>
      <c r="G135" s="487"/>
      <c r="H135" s="487"/>
      <c r="I135" s="487"/>
      <c r="J135" s="488"/>
    </row>
    <row r="136" spans="1:10" x14ac:dyDescent="0.15">
      <c r="A136" s="463"/>
      <c r="B136" s="464"/>
      <c r="C136" s="504"/>
      <c r="D136" s="489"/>
      <c r="E136" s="490"/>
      <c r="F136" s="466"/>
      <c r="G136" s="443"/>
      <c r="H136" s="443"/>
      <c r="I136" s="443"/>
      <c r="J136" s="438"/>
    </row>
    <row r="137" spans="1:10" x14ac:dyDescent="0.15">
      <c r="A137" s="463"/>
      <c r="B137" s="464"/>
      <c r="C137" s="504"/>
      <c r="D137" s="491"/>
      <c r="E137" s="492"/>
      <c r="F137" s="466"/>
      <c r="G137" s="443"/>
      <c r="H137" s="443"/>
      <c r="I137" s="443"/>
      <c r="J137" s="438"/>
    </row>
    <row r="138" spans="1:10" x14ac:dyDescent="0.15">
      <c r="A138" s="505"/>
      <c r="B138" s="506"/>
      <c r="C138" s="507"/>
      <c r="D138" s="498"/>
      <c r="E138" s="499"/>
      <c r="F138" s="500"/>
      <c r="G138" s="444"/>
      <c r="H138" s="444"/>
      <c r="I138" s="444"/>
      <c r="J138" s="445"/>
    </row>
    <row r="139" spans="1:10" x14ac:dyDescent="0.15">
      <c r="A139" s="510"/>
      <c r="B139" s="502"/>
      <c r="C139" s="503"/>
      <c r="D139" s="484"/>
      <c r="E139" s="485"/>
      <c r="F139" s="486"/>
      <c r="G139" s="487"/>
      <c r="H139" s="487"/>
      <c r="I139" s="487"/>
      <c r="J139" s="488"/>
    </row>
    <row r="140" spans="1:10" x14ac:dyDescent="0.15">
      <c r="A140" s="463"/>
      <c r="B140" s="464"/>
      <c r="C140" s="504"/>
      <c r="D140" s="489"/>
      <c r="E140" s="490"/>
      <c r="F140" s="466"/>
      <c r="G140" s="443"/>
      <c r="H140" s="443"/>
      <c r="I140" s="443"/>
      <c r="J140" s="438"/>
    </row>
    <row r="141" spans="1:10" x14ac:dyDescent="0.15">
      <c r="A141" s="463"/>
      <c r="B141" s="464"/>
      <c r="C141" s="504"/>
      <c r="D141" s="491"/>
      <c r="E141" s="492"/>
      <c r="F141" s="466"/>
      <c r="G141" s="443"/>
      <c r="H141" s="443"/>
      <c r="I141" s="443"/>
      <c r="J141" s="438"/>
    </row>
    <row r="142" spans="1:10" x14ac:dyDescent="0.15">
      <c r="A142" s="505"/>
      <c r="B142" s="506"/>
      <c r="C142" s="507"/>
      <c r="D142" s="498"/>
      <c r="E142" s="499"/>
      <c r="F142" s="500"/>
      <c r="G142" s="444"/>
      <c r="H142" s="444"/>
      <c r="I142" s="444"/>
      <c r="J142" s="445"/>
    </row>
    <row r="143" spans="1:10" x14ac:dyDescent="0.15">
      <c r="A143" s="510"/>
      <c r="B143" s="502"/>
      <c r="C143" s="503"/>
      <c r="D143" s="484"/>
      <c r="E143" s="485"/>
      <c r="F143" s="486"/>
      <c r="G143" s="487"/>
      <c r="H143" s="487"/>
      <c r="I143" s="487"/>
      <c r="J143" s="488"/>
    </row>
    <row r="144" spans="1:10" x14ac:dyDescent="0.15">
      <c r="A144" s="463"/>
      <c r="B144" s="464"/>
      <c r="C144" s="504"/>
      <c r="D144" s="489"/>
      <c r="E144" s="490"/>
      <c r="F144" s="466"/>
      <c r="G144" s="443"/>
      <c r="H144" s="443"/>
      <c r="I144" s="443"/>
      <c r="J144" s="438"/>
    </row>
    <row r="145" spans="1:10" x14ac:dyDescent="0.15">
      <c r="A145" s="463"/>
      <c r="B145" s="464"/>
      <c r="C145" s="504"/>
      <c r="D145" s="491"/>
      <c r="E145" s="492"/>
      <c r="F145" s="466"/>
      <c r="G145" s="443"/>
      <c r="H145" s="443"/>
      <c r="I145" s="443"/>
      <c r="J145" s="438"/>
    </row>
    <row r="146" spans="1:10" x14ac:dyDescent="0.15">
      <c r="A146" s="505"/>
      <c r="B146" s="506"/>
      <c r="C146" s="507"/>
      <c r="D146" s="498"/>
      <c r="E146" s="499"/>
      <c r="F146" s="500"/>
      <c r="G146" s="444"/>
      <c r="H146" s="444"/>
      <c r="I146" s="444"/>
      <c r="J146" s="445"/>
    </row>
    <row r="147" spans="1:10" x14ac:dyDescent="0.15">
      <c r="A147" s="447"/>
      <c r="B147" s="447"/>
      <c r="C147" s="447"/>
      <c r="D147" s="484"/>
      <c r="E147" s="485"/>
      <c r="F147" s="486"/>
      <c r="G147" s="487"/>
      <c r="H147" s="487"/>
      <c r="I147" s="487"/>
      <c r="J147" s="488"/>
    </row>
    <row r="148" spans="1:10" x14ac:dyDescent="0.15">
      <c r="A148" s="447"/>
      <c r="B148" s="447"/>
      <c r="C148" s="447"/>
      <c r="D148" s="489"/>
      <c r="E148" s="490"/>
      <c r="F148" s="466"/>
      <c r="G148" s="443"/>
      <c r="H148" s="443"/>
      <c r="I148" s="443"/>
      <c r="J148" s="438"/>
    </row>
    <row r="149" spans="1:10" x14ac:dyDescent="0.15">
      <c r="A149" s="447"/>
      <c r="B149" s="447"/>
      <c r="C149" s="447"/>
      <c r="D149" s="491"/>
      <c r="E149" s="492"/>
      <c r="F149" s="466"/>
      <c r="G149" s="443"/>
      <c r="H149" s="443"/>
      <c r="I149" s="443"/>
      <c r="J149" s="438"/>
    </row>
    <row r="150" spans="1:10" x14ac:dyDescent="0.15">
      <c r="A150" s="447"/>
      <c r="B150" s="447"/>
      <c r="C150" s="447"/>
      <c r="D150" s="498"/>
      <c r="E150" s="499"/>
      <c r="F150" s="500"/>
      <c r="G150" s="444"/>
      <c r="H150" s="444"/>
      <c r="I150" s="444"/>
      <c r="J150" s="445"/>
    </row>
    <row r="151" spans="1:10" x14ac:dyDescent="0.15">
      <c r="A151" s="447"/>
      <c r="B151" s="447"/>
      <c r="C151" s="447"/>
      <c r="D151" s="484"/>
      <c r="E151" s="485"/>
      <c r="F151" s="486"/>
      <c r="G151" s="487"/>
      <c r="H151" s="487"/>
      <c r="I151" s="487"/>
      <c r="J151" s="488"/>
    </row>
    <row r="152" spans="1:10" x14ac:dyDescent="0.15">
      <c r="A152" s="447"/>
      <c r="B152" s="447"/>
      <c r="C152" s="447"/>
      <c r="D152" s="489"/>
      <c r="E152" s="490"/>
      <c r="F152" s="466"/>
      <c r="G152" s="443"/>
      <c r="H152" s="443"/>
      <c r="I152" s="443"/>
      <c r="J152" s="438"/>
    </row>
    <row r="153" spans="1:10" x14ac:dyDescent="0.15">
      <c r="A153" s="447"/>
      <c r="B153" s="447"/>
      <c r="C153" s="447"/>
      <c r="D153" s="491"/>
      <c r="E153" s="492"/>
      <c r="F153" s="466"/>
      <c r="G153" s="443"/>
      <c r="H153" s="443"/>
      <c r="I153" s="443"/>
      <c r="J153" s="438"/>
    </row>
    <row r="154" spans="1:10" x14ac:dyDescent="0.15">
      <c r="A154" s="447"/>
      <c r="B154" s="447"/>
      <c r="C154" s="447"/>
      <c r="D154" s="498"/>
      <c r="E154" s="499"/>
      <c r="F154" s="500"/>
      <c r="G154" s="444"/>
      <c r="H154" s="444"/>
      <c r="I154" s="444"/>
      <c r="J154" s="445"/>
    </row>
    <row r="155" spans="1:10" x14ac:dyDescent="0.15">
      <c r="A155" s="447"/>
      <c r="B155" s="447"/>
      <c r="C155" s="447"/>
      <c r="D155" s="484"/>
      <c r="E155" s="485"/>
      <c r="F155" s="486"/>
      <c r="G155" s="487"/>
      <c r="H155" s="487"/>
      <c r="I155" s="487"/>
      <c r="J155" s="488"/>
    </row>
    <row r="156" spans="1:10" x14ac:dyDescent="0.15">
      <c r="A156" s="447"/>
      <c r="B156" s="447"/>
      <c r="C156" s="447"/>
      <c r="D156" s="489"/>
      <c r="E156" s="490"/>
      <c r="F156" s="466"/>
      <c r="G156" s="443"/>
      <c r="H156" s="443"/>
      <c r="I156" s="443"/>
      <c r="J156" s="438"/>
    </row>
    <row r="157" spans="1:10" x14ac:dyDescent="0.15">
      <c r="A157" s="447"/>
      <c r="B157" s="447"/>
      <c r="C157" s="447"/>
      <c r="D157" s="491"/>
      <c r="E157" s="492"/>
      <c r="F157" s="466"/>
      <c r="G157" s="443"/>
      <c r="H157" s="443"/>
      <c r="I157" s="443"/>
      <c r="J157" s="438"/>
    </row>
    <row r="158" spans="1:10" x14ac:dyDescent="0.15">
      <c r="A158" s="447"/>
      <c r="B158" s="447"/>
      <c r="C158" s="447"/>
      <c r="D158" s="498"/>
      <c r="E158" s="499"/>
      <c r="F158" s="500"/>
      <c r="G158" s="444"/>
      <c r="H158" s="444"/>
      <c r="I158" s="444"/>
      <c r="J158" s="445"/>
    </row>
    <row r="159" spans="1:10" x14ac:dyDescent="0.15">
      <c r="A159" s="447"/>
      <c r="B159" s="447"/>
      <c r="C159" s="447"/>
      <c r="D159" s="484"/>
      <c r="E159" s="485"/>
      <c r="F159" s="486"/>
      <c r="G159" s="487"/>
      <c r="H159" s="487"/>
      <c r="I159" s="487"/>
      <c r="J159" s="488"/>
    </row>
    <row r="160" spans="1:10" x14ac:dyDescent="0.15">
      <c r="A160" s="447"/>
      <c r="B160" s="447"/>
      <c r="C160" s="447"/>
      <c r="D160" s="489"/>
      <c r="E160" s="490"/>
      <c r="F160" s="466"/>
      <c r="G160" s="443"/>
      <c r="H160" s="443"/>
      <c r="I160" s="443"/>
      <c r="J160" s="438"/>
    </row>
    <row r="161" spans="1:10" x14ac:dyDescent="0.15">
      <c r="A161" s="447"/>
      <c r="B161" s="447"/>
      <c r="C161" s="447"/>
      <c r="D161" s="491"/>
      <c r="E161" s="492"/>
      <c r="F161" s="466"/>
      <c r="G161" s="443"/>
      <c r="H161" s="443"/>
      <c r="I161" s="443"/>
      <c r="J161" s="438"/>
    </row>
    <row r="162" spans="1:10" x14ac:dyDescent="0.15">
      <c r="A162" s="447"/>
      <c r="B162" s="447"/>
      <c r="C162" s="447"/>
      <c r="D162" s="498"/>
      <c r="E162" s="499"/>
      <c r="F162" s="500"/>
      <c r="G162" s="444"/>
      <c r="H162" s="444"/>
      <c r="I162" s="444"/>
      <c r="J162" s="445"/>
    </row>
    <row r="163" spans="1:10" x14ac:dyDescent="0.15">
      <c r="A163" s="447"/>
      <c r="B163" s="447"/>
      <c r="C163" s="447"/>
      <c r="D163" s="484"/>
      <c r="E163" s="485"/>
      <c r="F163" s="486"/>
      <c r="G163" s="487"/>
      <c r="H163" s="487"/>
      <c r="I163" s="487"/>
      <c r="J163" s="488"/>
    </row>
    <row r="164" spans="1:10" x14ac:dyDescent="0.15">
      <c r="A164" s="447"/>
      <c r="B164" s="447"/>
      <c r="C164" s="447"/>
      <c r="D164" s="489"/>
      <c r="E164" s="490"/>
      <c r="F164" s="466"/>
      <c r="G164" s="443"/>
      <c r="H164" s="443"/>
      <c r="I164" s="443"/>
      <c r="J164" s="438"/>
    </row>
    <row r="165" spans="1:10" x14ac:dyDescent="0.15">
      <c r="A165" s="447"/>
      <c r="B165" s="447"/>
      <c r="C165" s="447"/>
      <c r="D165" s="491"/>
      <c r="E165" s="492"/>
      <c r="F165" s="466"/>
      <c r="G165" s="443"/>
      <c r="H165" s="443"/>
      <c r="I165" s="443"/>
      <c r="J165" s="438"/>
    </row>
    <row r="166" spans="1:10" x14ac:dyDescent="0.15">
      <c r="A166" s="447"/>
      <c r="B166" s="447"/>
      <c r="C166" s="447"/>
      <c r="D166" s="498"/>
      <c r="E166" s="499"/>
      <c r="F166" s="500"/>
      <c r="G166" s="444"/>
      <c r="H166" s="444"/>
      <c r="I166" s="444"/>
      <c r="J166" s="445"/>
    </row>
    <row r="167" spans="1:10" x14ac:dyDescent="0.15">
      <c r="A167" s="447"/>
      <c r="B167" s="447"/>
      <c r="C167" s="447"/>
      <c r="D167" s="484"/>
      <c r="E167" s="485"/>
      <c r="F167" s="486"/>
      <c r="G167" s="487"/>
      <c r="H167" s="487"/>
      <c r="I167" s="487"/>
      <c r="J167" s="488"/>
    </row>
    <row r="168" spans="1:10" x14ac:dyDescent="0.15">
      <c r="A168" s="447"/>
      <c r="B168" s="447"/>
      <c r="C168" s="447"/>
      <c r="D168" s="489"/>
      <c r="E168" s="490"/>
      <c r="F168" s="466"/>
      <c r="G168" s="443"/>
      <c r="H168" s="443"/>
      <c r="I168" s="443"/>
      <c r="J168" s="438"/>
    </row>
    <row r="169" spans="1:10" x14ac:dyDescent="0.15">
      <c r="A169" s="447"/>
      <c r="B169" s="447"/>
      <c r="C169" s="447"/>
      <c r="D169" s="491"/>
      <c r="E169" s="492"/>
      <c r="F169" s="466"/>
      <c r="G169" s="443"/>
      <c r="H169" s="443"/>
      <c r="I169" s="443"/>
      <c r="J169" s="438"/>
    </row>
    <row r="170" spans="1:10" x14ac:dyDescent="0.15">
      <c r="A170" s="447"/>
      <c r="B170" s="447"/>
      <c r="C170" s="447"/>
      <c r="D170" s="498"/>
      <c r="E170" s="499"/>
      <c r="F170" s="500"/>
      <c r="G170" s="444"/>
      <c r="H170" s="444"/>
      <c r="I170" s="444"/>
      <c r="J170" s="445"/>
    </row>
    <row r="171" spans="1:10" x14ac:dyDescent="0.15">
      <c r="A171" s="447"/>
      <c r="B171" s="447"/>
      <c r="C171" s="447"/>
      <c r="D171" s="484"/>
      <c r="E171" s="485"/>
      <c r="F171" s="486"/>
      <c r="G171" s="487"/>
      <c r="H171" s="487"/>
      <c r="I171" s="487"/>
      <c r="J171" s="488"/>
    </row>
    <row r="172" spans="1:10" x14ac:dyDescent="0.15">
      <c r="A172" s="447"/>
      <c r="B172" s="447"/>
      <c r="C172" s="447"/>
      <c r="D172" s="489"/>
      <c r="E172" s="490"/>
      <c r="F172" s="466"/>
      <c r="G172" s="443"/>
      <c r="H172" s="443"/>
      <c r="I172" s="443"/>
      <c r="J172" s="438"/>
    </row>
    <row r="173" spans="1:10" x14ac:dyDescent="0.15">
      <c r="A173" s="447"/>
      <c r="B173" s="447"/>
      <c r="C173" s="447"/>
      <c r="D173" s="489"/>
      <c r="E173" s="490"/>
      <c r="F173" s="466"/>
      <c r="G173" s="443"/>
      <c r="H173" s="443"/>
      <c r="I173" s="443"/>
      <c r="J173" s="438"/>
    </row>
    <row r="174" spans="1:10" x14ac:dyDescent="0.15">
      <c r="A174" s="447"/>
      <c r="B174" s="447"/>
      <c r="C174" s="447"/>
      <c r="D174" s="498"/>
      <c r="E174" s="499"/>
      <c r="F174" s="500"/>
      <c r="G174" s="444"/>
      <c r="H174" s="444"/>
      <c r="I174" s="444"/>
      <c r="J174" s="445"/>
    </row>
    <row r="175" spans="1:10" x14ac:dyDescent="0.15">
      <c r="A175" s="447"/>
      <c r="B175" s="447"/>
      <c r="C175" s="447"/>
      <c r="D175" s="484"/>
      <c r="E175" s="485"/>
      <c r="F175" s="486"/>
      <c r="G175" s="487"/>
      <c r="H175" s="487"/>
      <c r="I175" s="487"/>
      <c r="J175" s="488"/>
    </row>
    <row r="176" spans="1:10" x14ac:dyDescent="0.15">
      <c r="A176" s="447"/>
      <c r="B176" s="447"/>
      <c r="C176" s="447"/>
      <c r="D176" s="489"/>
      <c r="E176" s="490"/>
      <c r="F176" s="466"/>
      <c r="G176" s="443"/>
      <c r="H176" s="443"/>
      <c r="I176" s="443"/>
      <c r="J176" s="438"/>
    </row>
    <row r="177" spans="1:10" x14ac:dyDescent="0.15">
      <c r="A177" s="447"/>
      <c r="B177" s="447"/>
      <c r="C177" s="447"/>
      <c r="D177" s="489"/>
      <c r="E177" s="490"/>
      <c r="F177" s="466"/>
      <c r="G177" s="443"/>
      <c r="H177" s="443"/>
      <c r="I177" s="443"/>
      <c r="J177" s="438"/>
    </row>
    <row r="178" spans="1:10" x14ac:dyDescent="0.15">
      <c r="A178" s="447"/>
      <c r="B178" s="447"/>
      <c r="C178" s="447"/>
      <c r="D178" s="498"/>
      <c r="E178" s="499"/>
      <c r="F178" s="500"/>
      <c r="G178" s="444"/>
      <c r="H178" s="444"/>
      <c r="I178" s="444"/>
      <c r="J178" s="445"/>
    </row>
    <row r="179" spans="1:10" x14ac:dyDescent="0.15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 x14ac:dyDescent="0.15">
      <c r="A180" s="90"/>
      <c r="B180" s="90"/>
      <c r="C180" s="90"/>
      <c r="D180" s="96"/>
      <c r="E180" s="96"/>
      <c r="F180" s="96"/>
      <c r="G180" s="96"/>
      <c r="H180" s="90"/>
      <c r="I180" s="90"/>
      <c r="J180" s="90"/>
    </row>
    <row r="181" spans="1:10" x14ac:dyDescent="0.15">
      <c r="A181" s="90"/>
      <c r="B181" s="90"/>
      <c r="C181" s="90"/>
      <c r="D181" s="96"/>
      <c r="E181" s="96"/>
      <c r="F181" s="96"/>
      <c r="G181" s="96"/>
      <c r="H181" s="90"/>
      <c r="I181" s="90"/>
      <c r="J181" s="90"/>
    </row>
    <row r="182" spans="1:10" x14ac:dyDescent="0.15">
      <c r="A182" s="90"/>
      <c r="B182" s="90"/>
      <c r="C182" s="90"/>
      <c r="D182" s="467" t="s">
        <v>125</v>
      </c>
      <c r="E182" s="467"/>
      <c r="F182" s="467"/>
      <c r="G182" s="467"/>
      <c r="H182" s="90"/>
      <c r="I182" s="90"/>
      <c r="J182" s="90"/>
    </row>
    <row r="183" spans="1:10" x14ac:dyDescent="0.15">
      <c r="A183" s="90"/>
      <c r="B183" s="90"/>
      <c r="C183" s="90"/>
      <c r="D183" s="90"/>
      <c r="E183" s="511" t="s">
        <v>155</v>
      </c>
      <c r="F183" s="511"/>
      <c r="G183" s="90"/>
      <c r="H183" s="90"/>
      <c r="I183" s="90"/>
      <c r="J183" s="90"/>
    </row>
  </sheetData>
  <mergeCells count="206">
    <mergeCell ref="D182:G182"/>
    <mergeCell ref="E183:F183"/>
    <mergeCell ref="A175:C178"/>
    <mergeCell ref="D175:E175"/>
    <mergeCell ref="F175:J175"/>
    <mergeCell ref="D176:E176"/>
    <mergeCell ref="F176:J176"/>
    <mergeCell ref="D177:E177"/>
    <mergeCell ref="F177:J177"/>
    <mergeCell ref="D178:E178"/>
    <mergeCell ref="F178:J178"/>
    <mergeCell ref="A171:C174"/>
    <mergeCell ref="D171:E171"/>
    <mergeCell ref="F171:J171"/>
    <mergeCell ref="D172:E172"/>
    <mergeCell ref="F172:J172"/>
    <mergeCell ref="D173:E173"/>
    <mergeCell ref="F173:J173"/>
    <mergeCell ref="D174:E174"/>
    <mergeCell ref="F174:J174"/>
    <mergeCell ref="A167:C170"/>
    <mergeCell ref="D167:E167"/>
    <mergeCell ref="F167:J167"/>
    <mergeCell ref="D168:E169"/>
    <mergeCell ref="F168:J168"/>
    <mergeCell ref="F169:J169"/>
    <mergeCell ref="D170:E170"/>
    <mergeCell ref="F170:J170"/>
    <mergeCell ref="A163:C166"/>
    <mergeCell ref="D163:E163"/>
    <mergeCell ref="F163:J163"/>
    <mergeCell ref="D164:E165"/>
    <mergeCell ref="F164:J164"/>
    <mergeCell ref="F165:J165"/>
    <mergeCell ref="D166:E166"/>
    <mergeCell ref="F166:J166"/>
    <mergeCell ref="A159:C162"/>
    <mergeCell ref="D159:E159"/>
    <mergeCell ref="F159:J159"/>
    <mergeCell ref="D160:E161"/>
    <mergeCell ref="F160:J160"/>
    <mergeCell ref="F161:J161"/>
    <mergeCell ref="D162:E162"/>
    <mergeCell ref="F162:J162"/>
    <mergeCell ref="A155:C158"/>
    <mergeCell ref="D155:E155"/>
    <mergeCell ref="F155:J155"/>
    <mergeCell ref="D156:E157"/>
    <mergeCell ref="F156:J156"/>
    <mergeCell ref="F157:J157"/>
    <mergeCell ref="D158:E158"/>
    <mergeCell ref="F158:J158"/>
    <mergeCell ref="A151:C154"/>
    <mergeCell ref="D151:E151"/>
    <mergeCell ref="F151:J151"/>
    <mergeCell ref="D152:E153"/>
    <mergeCell ref="F152:J152"/>
    <mergeCell ref="F153:J153"/>
    <mergeCell ref="D154:E154"/>
    <mergeCell ref="F154:J154"/>
    <mergeCell ref="A147:C150"/>
    <mergeCell ref="D147:E147"/>
    <mergeCell ref="F147:J147"/>
    <mergeCell ref="D148:E149"/>
    <mergeCell ref="F148:J148"/>
    <mergeCell ref="F149:J149"/>
    <mergeCell ref="D150:E150"/>
    <mergeCell ref="F150:J150"/>
    <mergeCell ref="A143:C146"/>
    <mergeCell ref="D143:E143"/>
    <mergeCell ref="F143:J143"/>
    <mergeCell ref="D144:E145"/>
    <mergeCell ref="F144:J144"/>
    <mergeCell ref="F145:J145"/>
    <mergeCell ref="D146:E146"/>
    <mergeCell ref="F146:J146"/>
    <mergeCell ref="A139:C142"/>
    <mergeCell ref="D139:E139"/>
    <mergeCell ref="F139:J139"/>
    <mergeCell ref="D140:E141"/>
    <mergeCell ref="F140:J140"/>
    <mergeCell ref="F141:J141"/>
    <mergeCell ref="D142:E142"/>
    <mergeCell ref="F142:J142"/>
    <mergeCell ref="A135:C138"/>
    <mergeCell ref="D135:E135"/>
    <mergeCell ref="F135:J135"/>
    <mergeCell ref="D136:E137"/>
    <mergeCell ref="F136:J136"/>
    <mergeCell ref="F137:J137"/>
    <mergeCell ref="D138:E138"/>
    <mergeCell ref="F138:J138"/>
    <mergeCell ref="A131:C134"/>
    <mergeCell ref="D131:E131"/>
    <mergeCell ref="D132:E133"/>
    <mergeCell ref="F132:G132"/>
    <mergeCell ref="F133:G133"/>
    <mergeCell ref="D134:E134"/>
    <mergeCell ref="A127:C130"/>
    <mergeCell ref="D127:E127"/>
    <mergeCell ref="F127:J127"/>
    <mergeCell ref="D128:E129"/>
    <mergeCell ref="F128:G129"/>
    <mergeCell ref="H128:H129"/>
    <mergeCell ref="I128:I129"/>
    <mergeCell ref="D130:E130"/>
    <mergeCell ref="F130:J130"/>
    <mergeCell ref="A113:B117"/>
    <mergeCell ref="D120:G120"/>
    <mergeCell ref="E121:F121"/>
    <mergeCell ref="C123:H124"/>
    <mergeCell ref="A126:C126"/>
    <mergeCell ref="D126:E126"/>
    <mergeCell ref="F126:J126"/>
    <mergeCell ref="A107:B108"/>
    <mergeCell ref="C107:E108"/>
    <mergeCell ref="A109:B110"/>
    <mergeCell ref="C109:E110"/>
    <mergeCell ref="A111:B112"/>
    <mergeCell ref="C111:E112"/>
    <mergeCell ref="A103:B104"/>
    <mergeCell ref="C103:E104"/>
    <mergeCell ref="F103:G104"/>
    <mergeCell ref="H103:J104"/>
    <mergeCell ref="A105:B106"/>
    <mergeCell ref="C105:E106"/>
    <mergeCell ref="F105:G106"/>
    <mergeCell ref="H105:J106"/>
    <mergeCell ref="A99:B100"/>
    <mergeCell ref="C99:E100"/>
    <mergeCell ref="F99:G100"/>
    <mergeCell ref="H99:J100"/>
    <mergeCell ref="A101:B102"/>
    <mergeCell ref="C101:E102"/>
    <mergeCell ref="F101:G102"/>
    <mergeCell ref="H101:J102"/>
    <mergeCell ref="C86:J86"/>
    <mergeCell ref="A93:B94"/>
    <mergeCell ref="C93:E94"/>
    <mergeCell ref="F93:G94"/>
    <mergeCell ref="H93:J94"/>
    <mergeCell ref="A95:B98"/>
    <mergeCell ref="C70:J70"/>
    <mergeCell ref="C78:J78"/>
    <mergeCell ref="A79:B79"/>
    <mergeCell ref="A80:B80"/>
    <mergeCell ref="C80:J81"/>
    <mergeCell ref="A81:B81"/>
    <mergeCell ref="C96:E97"/>
    <mergeCell ref="A45:B45"/>
    <mergeCell ref="A46:B46"/>
    <mergeCell ref="D58:G58"/>
    <mergeCell ref="D59:G59"/>
    <mergeCell ref="C62:J62"/>
    <mergeCell ref="A63:B63"/>
    <mergeCell ref="C40:E41"/>
    <mergeCell ref="F40:G43"/>
    <mergeCell ref="H40:J41"/>
    <mergeCell ref="A41:B41"/>
    <mergeCell ref="A42:B42"/>
    <mergeCell ref="C42:E43"/>
    <mergeCell ref="H42:J43"/>
    <mergeCell ref="H30:J31"/>
    <mergeCell ref="A16:B19"/>
    <mergeCell ref="C17:J18"/>
    <mergeCell ref="A20:B23"/>
    <mergeCell ref="C21:I22"/>
    <mergeCell ref="A24:B27"/>
    <mergeCell ref="C25:F26"/>
    <mergeCell ref="C36:E37"/>
    <mergeCell ref="F36:G39"/>
    <mergeCell ref="H36:J37"/>
    <mergeCell ref="A37:B37"/>
    <mergeCell ref="A38:B38"/>
    <mergeCell ref="C38:E39"/>
    <mergeCell ref="H38:J39"/>
    <mergeCell ref="C32:E33"/>
    <mergeCell ref="F32:G35"/>
    <mergeCell ref="H32:J33"/>
    <mergeCell ref="A33:B34"/>
    <mergeCell ref="C34:E35"/>
    <mergeCell ref="H34:J35"/>
    <mergeCell ref="I1:J2"/>
    <mergeCell ref="C64:D64"/>
    <mergeCell ref="I5:I8"/>
    <mergeCell ref="J5:J8"/>
    <mergeCell ref="A9:B15"/>
    <mergeCell ref="C9:F15"/>
    <mergeCell ref="J10:J13"/>
    <mergeCell ref="G15:H15"/>
    <mergeCell ref="I15:J15"/>
    <mergeCell ref="C1:H2"/>
    <mergeCell ref="A5:A8"/>
    <mergeCell ref="B5:B8"/>
    <mergeCell ref="C5:C8"/>
    <mergeCell ref="D5:D8"/>
    <mergeCell ref="E5:E8"/>
    <mergeCell ref="F5:F8"/>
    <mergeCell ref="G5:G8"/>
    <mergeCell ref="H5:H8"/>
    <mergeCell ref="C28:E29"/>
    <mergeCell ref="F28:G31"/>
    <mergeCell ref="H28:J29"/>
    <mergeCell ref="A29:B29"/>
    <mergeCell ref="A30:B30"/>
    <mergeCell ref="C30:E31"/>
  </mergeCells>
  <phoneticPr fontId="2"/>
  <printOptions horizontalCentered="1"/>
  <pageMargins left="0.39" right="0" top="0.59055118110236227" bottom="0.59055118110236227" header="0" footer="0"/>
  <pageSetup paperSize="9" scale="99" orientation="portrait" r:id="rId1"/>
  <headerFooter alignWithMargins="0"/>
  <rowBreaks count="2" manualBreakCount="2">
    <brk id="59" max="9" man="1"/>
    <brk id="121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54"/>
  <sheetViews>
    <sheetView view="pageBreakPreview" topLeftCell="A34" zoomScaleNormal="100" zoomScaleSheetLayoutView="100" workbookViewId="0">
      <selection activeCell="P3" sqref="P3"/>
    </sheetView>
  </sheetViews>
  <sheetFormatPr defaultRowHeight="15" customHeight="1" x14ac:dyDescent="0.15"/>
  <cols>
    <col min="1" max="1" width="32.125" bestFit="1" customWidth="1"/>
    <col min="2" max="2" width="6.875" style="40" customWidth="1"/>
    <col min="3" max="3" width="6.875" customWidth="1"/>
    <col min="4" max="4" width="12.5" customWidth="1"/>
    <col min="5" max="5" width="12.5" style="41" customWidth="1"/>
    <col min="6" max="6" width="20.5" customWidth="1"/>
    <col min="7" max="7" width="11.625" bestFit="1" customWidth="1"/>
    <col min="8" max="8" width="10.25" bestFit="1" customWidth="1"/>
  </cols>
  <sheetData>
    <row r="1" spans="1:6" ht="15" customHeight="1" x14ac:dyDescent="0.15">
      <c r="F1" s="42" t="s">
        <v>32</v>
      </c>
    </row>
    <row r="2" spans="1:6" ht="15" customHeight="1" x14ac:dyDescent="0.15">
      <c r="A2" s="43" t="s">
        <v>18</v>
      </c>
      <c r="B2" s="44" t="s">
        <v>19</v>
      </c>
      <c r="C2" s="43" t="s">
        <v>20</v>
      </c>
      <c r="D2" s="45" t="s">
        <v>21</v>
      </c>
      <c r="E2" s="45" t="s">
        <v>22</v>
      </c>
      <c r="F2" s="43" t="s">
        <v>23</v>
      </c>
    </row>
    <row r="3" spans="1:6" ht="15" customHeight="1" x14ac:dyDescent="0.15">
      <c r="A3" s="46" t="s">
        <v>108</v>
      </c>
      <c r="B3" s="47"/>
      <c r="C3" s="43"/>
      <c r="D3" s="48"/>
      <c r="E3" s="48"/>
      <c r="F3" s="46"/>
    </row>
    <row r="4" spans="1:6" ht="15" customHeight="1" x14ac:dyDescent="0.15">
      <c r="A4" s="49"/>
      <c r="B4" s="50"/>
      <c r="C4" s="51"/>
      <c r="D4" s="52"/>
      <c r="E4" s="52"/>
      <c r="F4" s="53"/>
    </row>
    <row r="5" spans="1:6" ht="15" customHeight="1" x14ac:dyDescent="0.15">
      <c r="A5" s="54" t="s">
        <v>26</v>
      </c>
      <c r="B5" s="47"/>
      <c r="C5" s="43"/>
      <c r="D5" s="48"/>
      <c r="E5" s="48"/>
      <c r="F5" s="46"/>
    </row>
    <row r="6" spans="1:6" ht="15" customHeight="1" x14ac:dyDescent="0.15">
      <c r="A6" s="49"/>
      <c r="B6" s="50">
        <v>1</v>
      </c>
      <c r="C6" s="51" t="s">
        <v>24</v>
      </c>
      <c r="D6" s="52"/>
      <c r="E6" s="212"/>
      <c r="F6" s="53"/>
    </row>
    <row r="7" spans="1:6" ht="15" customHeight="1" x14ac:dyDescent="0.15">
      <c r="A7" s="55" t="s">
        <v>26</v>
      </c>
      <c r="B7" s="47"/>
      <c r="C7" s="43"/>
      <c r="D7" s="48"/>
      <c r="E7" s="213"/>
      <c r="F7" s="46"/>
    </row>
    <row r="8" spans="1:6" ht="15" customHeight="1" x14ac:dyDescent="0.15">
      <c r="A8" s="49"/>
      <c r="B8" s="50">
        <v>1</v>
      </c>
      <c r="C8" s="51" t="s">
        <v>24</v>
      </c>
      <c r="D8" s="52"/>
      <c r="E8" s="212"/>
      <c r="F8" s="53"/>
    </row>
    <row r="9" spans="1:6" ht="15" customHeight="1" x14ac:dyDescent="0.15">
      <c r="A9" s="56" t="s">
        <v>25</v>
      </c>
      <c r="B9" s="47"/>
      <c r="C9" s="43"/>
      <c r="D9" s="48"/>
      <c r="E9" s="213"/>
      <c r="F9" s="46"/>
    </row>
    <row r="10" spans="1:6" ht="15" customHeight="1" x14ac:dyDescent="0.15">
      <c r="A10" s="49"/>
      <c r="B10" s="50">
        <v>1</v>
      </c>
      <c r="C10" s="51" t="s">
        <v>24</v>
      </c>
      <c r="D10" s="52"/>
      <c r="E10" s="212"/>
      <c r="F10" s="53" t="s">
        <v>168</v>
      </c>
    </row>
    <row r="11" spans="1:6" ht="15" customHeight="1" x14ac:dyDescent="0.15">
      <c r="A11" s="55" t="s">
        <v>58</v>
      </c>
      <c r="B11" s="47"/>
      <c r="C11" s="43"/>
      <c r="D11" s="48"/>
      <c r="E11" s="213"/>
      <c r="F11" s="57"/>
    </row>
    <row r="12" spans="1:6" ht="15" customHeight="1" x14ac:dyDescent="0.15">
      <c r="A12" s="49"/>
      <c r="B12" s="50">
        <v>1</v>
      </c>
      <c r="C12" s="51" t="s">
        <v>24</v>
      </c>
      <c r="D12" s="52"/>
      <c r="E12" s="212"/>
      <c r="F12" s="53"/>
    </row>
    <row r="13" spans="1:6" ht="15" customHeight="1" x14ac:dyDescent="0.15">
      <c r="A13" s="56" t="s">
        <v>58</v>
      </c>
      <c r="B13" s="47"/>
      <c r="C13" s="43"/>
      <c r="D13" s="48"/>
      <c r="E13" s="213"/>
      <c r="F13" s="57"/>
    </row>
    <row r="14" spans="1:6" ht="15" customHeight="1" x14ac:dyDescent="0.15">
      <c r="A14" s="49"/>
      <c r="B14" s="50">
        <v>1</v>
      </c>
      <c r="C14" s="51" t="s">
        <v>24</v>
      </c>
      <c r="D14" s="52"/>
      <c r="E14" s="212"/>
      <c r="F14" s="57"/>
    </row>
    <row r="15" spans="1:6" ht="15" customHeight="1" x14ac:dyDescent="0.15">
      <c r="A15" s="56" t="s">
        <v>314</v>
      </c>
      <c r="B15" s="47"/>
      <c r="C15" s="43"/>
      <c r="D15" s="48"/>
      <c r="E15" s="213"/>
      <c r="F15" s="46"/>
    </row>
    <row r="16" spans="1:6" ht="15" customHeight="1" x14ac:dyDescent="0.15">
      <c r="A16" s="49"/>
      <c r="B16" s="50">
        <v>1</v>
      </c>
      <c r="C16" s="51" t="s">
        <v>24</v>
      </c>
      <c r="D16" s="52"/>
      <c r="E16" s="212"/>
      <c r="F16" s="53" t="s">
        <v>196</v>
      </c>
    </row>
    <row r="17" spans="1:8" ht="15" customHeight="1" x14ac:dyDescent="0.15">
      <c r="A17" s="46"/>
      <c r="B17" s="47"/>
      <c r="C17" s="43"/>
      <c r="D17" s="48"/>
      <c r="E17" s="213"/>
      <c r="F17" s="46"/>
    </row>
    <row r="18" spans="1:8" ht="15" customHeight="1" x14ac:dyDescent="0.15">
      <c r="A18" s="57" t="s">
        <v>27</v>
      </c>
      <c r="B18" s="50">
        <v>1</v>
      </c>
      <c r="C18" s="51" t="s">
        <v>24</v>
      </c>
      <c r="D18" s="52"/>
      <c r="E18" s="212"/>
      <c r="F18" s="53"/>
    </row>
    <row r="19" spans="1:8" ht="15" customHeight="1" x14ac:dyDescent="0.15">
      <c r="A19" s="54"/>
      <c r="B19" s="47"/>
      <c r="C19" s="43"/>
      <c r="D19" s="48"/>
      <c r="E19" s="213"/>
      <c r="F19" s="46"/>
    </row>
    <row r="20" spans="1:8" ht="15" customHeight="1" x14ac:dyDescent="0.15">
      <c r="A20" s="49" t="s">
        <v>327</v>
      </c>
      <c r="B20" s="50">
        <v>1</v>
      </c>
      <c r="C20" s="51" t="s">
        <v>24</v>
      </c>
      <c r="D20" s="52"/>
      <c r="E20" s="212"/>
      <c r="F20" s="214"/>
      <c r="H20" s="158"/>
    </row>
    <row r="21" spans="1:8" ht="15" customHeight="1" x14ac:dyDescent="0.15">
      <c r="A21" s="54"/>
      <c r="B21" s="47"/>
      <c r="C21" s="43"/>
      <c r="D21" s="48"/>
      <c r="E21" s="213"/>
      <c r="F21" s="46"/>
    </row>
    <row r="22" spans="1:8" ht="15" customHeight="1" x14ac:dyDescent="0.15">
      <c r="A22" s="57" t="s">
        <v>28</v>
      </c>
      <c r="B22" s="50">
        <v>1</v>
      </c>
      <c r="C22" s="51" t="s">
        <v>24</v>
      </c>
      <c r="D22" s="52"/>
      <c r="E22" s="212"/>
      <c r="F22" s="53"/>
    </row>
    <row r="23" spans="1:8" ht="15" customHeight="1" x14ac:dyDescent="0.15">
      <c r="A23" s="54"/>
      <c r="B23" s="47"/>
      <c r="C23" s="43"/>
      <c r="D23" s="48"/>
      <c r="E23" s="213"/>
      <c r="F23" s="46"/>
    </row>
    <row r="24" spans="1:8" ht="15" customHeight="1" x14ac:dyDescent="0.15">
      <c r="A24" s="57" t="s">
        <v>29</v>
      </c>
      <c r="B24" s="50">
        <v>1</v>
      </c>
      <c r="C24" s="51" t="s">
        <v>24</v>
      </c>
      <c r="D24" s="52"/>
      <c r="E24" s="212"/>
      <c r="F24" s="245"/>
    </row>
    <row r="25" spans="1:8" ht="15" customHeight="1" x14ac:dyDescent="0.15">
      <c r="A25" s="54"/>
      <c r="B25" s="47"/>
      <c r="C25" s="43"/>
      <c r="D25" s="48"/>
      <c r="E25" s="213"/>
      <c r="F25" s="46"/>
    </row>
    <row r="26" spans="1:8" ht="15" customHeight="1" x14ac:dyDescent="0.15">
      <c r="A26" s="57" t="s">
        <v>30</v>
      </c>
      <c r="B26" s="50">
        <v>1</v>
      </c>
      <c r="C26" s="51" t="s">
        <v>24</v>
      </c>
      <c r="D26" s="52"/>
      <c r="E26" s="212"/>
      <c r="F26" s="53"/>
    </row>
    <row r="27" spans="1:8" ht="15" customHeight="1" x14ac:dyDescent="0.15">
      <c r="A27" s="54"/>
      <c r="B27" s="47"/>
      <c r="C27" s="43"/>
      <c r="D27" s="48"/>
      <c r="E27" s="213"/>
      <c r="F27" s="46"/>
    </row>
    <row r="28" spans="1:8" ht="15" customHeight="1" x14ac:dyDescent="0.15">
      <c r="A28" s="49"/>
      <c r="B28" s="50"/>
      <c r="C28" s="51"/>
      <c r="D28" s="52"/>
      <c r="E28" s="52"/>
      <c r="F28" s="53"/>
    </row>
    <row r="30" spans="1:8" ht="15" customHeight="1" x14ac:dyDescent="0.15">
      <c r="E30" s="58"/>
    </row>
    <row r="53" spans="1:6" ht="15" customHeight="1" x14ac:dyDescent="0.15">
      <c r="A53" s="512" t="s">
        <v>157</v>
      </c>
      <c r="B53" s="512"/>
      <c r="C53" s="512"/>
      <c r="D53" s="512"/>
      <c r="E53" s="512"/>
      <c r="F53" s="512"/>
    </row>
    <row r="54" spans="1:6" ht="15" customHeight="1" x14ac:dyDescent="0.15">
      <c r="A54" s="513" t="s">
        <v>158</v>
      </c>
      <c r="B54" s="514"/>
      <c r="C54" s="514"/>
      <c r="D54" s="514"/>
      <c r="E54" s="514"/>
      <c r="F54" s="514"/>
    </row>
  </sheetData>
  <mergeCells count="2">
    <mergeCell ref="A53:F53"/>
    <mergeCell ref="A54:F5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2:F35"/>
  <sheetViews>
    <sheetView view="pageBreakPreview" zoomScaleNormal="100" zoomScaleSheetLayoutView="100" workbookViewId="0">
      <selection activeCell="P3" sqref="P3"/>
    </sheetView>
  </sheetViews>
  <sheetFormatPr defaultRowHeight="15" customHeight="1" x14ac:dyDescent="0.15"/>
  <cols>
    <col min="1" max="1" width="37.375" customWidth="1"/>
    <col min="2" max="3" width="6.875" customWidth="1"/>
    <col min="4" max="4" width="12.5" customWidth="1"/>
    <col min="5" max="5" width="12.5" style="41" customWidth="1"/>
    <col min="6" max="6" width="15.625" customWidth="1"/>
  </cols>
  <sheetData>
    <row r="2" spans="1:6" ht="15" customHeight="1" x14ac:dyDescent="0.15">
      <c r="A2" t="s">
        <v>471</v>
      </c>
    </row>
    <row r="3" spans="1:6" ht="15" customHeight="1" x14ac:dyDescent="0.15">
      <c r="A3" s="88" t="s">
        <v>33</v>
      </c>
      <c r="B3" s="88" t="s">
        <v>19</v>
      </c>
      <c r="C3" s="88" t="s">
        <v>20</v>
      </c>
      <c r="D3" s="88" t="s">
        <v>21</v>
      </c>
      <c r="E3" s="48" t="s">
        <v>22</v>
      </c>
      <c r="F3" s="88" t="s">
        <v>23</v>
      </c>
    </row>
    <row r="4" spans="1:6" ht="30" customHeight="1" x14ac:dyDescent="0.15">
      <c r="A4" s="59" t="s">
        <v>79</v>
      </c>
      <c r="B4" s="88">
        <v>3</v>
      </c>
      <c r="C4" s="88" t="s">
        <v>24</v>
      </c>
      <c r="D4" s="89"/>
      <c r="E4" s="48"/>
      <c r="F4" s="60" t="s">
        <v>80</v>
      </c>
    </row>
    <row r="5" spans="1:6" ht="30" customHeight="1" x14ac:dyDescent="0.15">
      <c r="A5" s="59" t="s">
        <v>95</v>
      </c>
      <c r="B5" s="165">
        <v>3</v>
      </c>
      <c r="C5" s="88" t="s">
        <v>24</v>
      </c>
      <c r="D5" s="89"/>
      <c r="E5" s="48"/>
      <c r="F5" s="60" t="s">
        <v>81</v>
      </c>
    </row>
    <row r="6" spans="1:6" ht="30" customHeight="1" x14ac:dyDescent="0.15">
      <c r="A6" s="59" t="s">
        <v>96</v>
      </c>
      <c r="B6" s="165">
        <v>3</v>
      </c>
      <c r="C6" s="88" t="s">
        <v>24</v>
      </c>
      <c r="D6" s="89"/>
      <c r="E6" s="48"/>
      <c r="F6" s="60" t="s">
        <v>82</v>
      </c>
    </row>
    <row r="7" spans="1:6" ht="30" customHeight="1" x14ac:dyDescent="0.15">
      <c r="A7" s="59" t="s">
        <v>97</v>
      </c>
      <c r="B7" s="165">
        <v>3</v>
      </c>
      <c r="C7" s="88" t="s">
        <v>24</v>
      </c>
      <c r="D7" s="89"/>
      <c r="E7" s="48"/>
      <c r="F7" s="60" t="s">
        <v>83</v>
      </c>
    </row>
    <row r="8" spans="1:6" ht="30" customHeight="1" x14ac:dyDescent="0.15">
      <c r="A8" s="59" t="s">
        <v>98</v>
      </c>
      <c r="B8" s="165">
        <v>3</v>
      </c>
      <c r="C8" s="88" t="s">
        <v>24</v>
      </c>
      <c r="D8" s="89"/>
      <c r="E8" s="48"/>
      <c r="F8" s="60" t="s">
        <v>84</v>
      </c>
    </row>
    <row r="9" spans="1:6" ht="30" customHeight="1" x14ac:dyDescent="0.15">
      <c r="A9" s="59" t="s">
        <v>420</v>
      </c>
      <c r="B9" s="165">
        <v>3</v>
      </c>
      <c r="C9" s="165" t="s">
        <v>24</v>
      </c>
      <c r="D9" s="166"/>
      <c r="E9" s="48"/>
      <c r="F9" s="60" t="s">
        <v>85</v>
      </c>
    </row>
    <row r="10" spans="1:6" ht="30" customHeight="1" x14ac:dyDescent="0.15">
      <c r="A10" s="59" t="s">
        <v>99</v>
      </c>
      <c r="B10" s="165">
        <v>3</v>
      </c>
      <c r="C10" s="88" t="s">
        <v>24</v>
      </c>
      <c r="D10" s="89"/>
      <c r="E10" s="48"/>
      <c r="F10" s="60" t="s">
        <v>86</v>
      </c>
    </row>
    <row r="11" spans="1:6" ht="30" customHeight="1" x14ac:dyDescent="0.15">
      <c r="A11" s="59" t="s">
        <v>375</v>
      </c>
      <c r="B11" s="165">
        <v>3</v>
      </c>
      <c r="C11" s="88" t="s">
        <v>24</v>
      </c>
      <c r="D11" s="89"/>
      <c r="E11" s="48"/>
      <c r="F11" s="60" t="s">
        <v>87</v>
      </c>
    </row>
    <row r="12" spans="1:6" ht="30" customHeight="1" x14ac:dyDescent="0.15">
      <c r="A12" s="59" t="s">
        <v>100</v>
      </c>
      <c r="B12" s="88">
        <v>3</v>
      </c>
      <c r="C12" s="88" t="s">
        <v>24</v>
      </c>
      <c r="D12" s="89"/>
      <c r="E12" s="48"/>
      <c r="F12" s="60" t="s">
        <v>88</v>
      </c>
    </row>
    <row r="13" spans="1:6" ht="30" customHeight="1" x14ac:dyDescent="0.15">
      <c r="A13" s="59" t="s">
        <v>101</v>
      </c>
      <c r="B13" s="165">
        <v>3</v>
      </c>
      <c r="C13" s="88" t="s">
        <v>24</v>
      </c>
      <c r="D13" s="89"/>
      <c r="E13" s="48"/>
      <c r="F13" s="60" t="s">
        <v>89</v>
      </c>
    </row>
    <row r="14" spans="1:6" ht="30" customHeight="1" x14ac:dyDescent="0.15">
      <c r="A14" s="59" t="s">
        <v>102</v>
      </c>
      <c r="B14" s="165">
        <v>3</v>
      </c>
      <c r="C14" s="88" t="s">
        <v>24</v>
      </c>
      <c r="D14" s="89"/>
      <c r="E14" s="48"/>
      <c r="F14" s="60" t="s">
        <v>90</v>
      </c>
    </row>
    <row r="15" spans="1:6" ht="30" customHeight="1" x14ac:dyDescent="0.15">
      <c r="A15" s="59" t="s">
        <v>103</v>
      </c>
      <c r="B15" s="165">
        <v>3</v>
      </c>
      <c r="C15" s="88" t="s">
        <v>24</v>
      </c>
      <c r="D15" s="89"/>
      <c r="E15" s="48"/>
      <c r="F15" s="60" t="s">
        <v>91</v>
      </c>
    </row>
    <row r="16" spans="1:6" ht="30" customHeight="1" x14ac:dyDescent="0.15">
      <c r="A16" s="59" t="s">
        <v>104</v>
      </c>
      <c r="B16" s="165">
        <v>3</v>
      </c>
      <c r="C16" s="88" t="s">
        <v>24</v>
      </c>
      <c r="D16" s="89"/>
      <c r="E16" s="48"/>
      <c r="F16" s="60" t="s">
        <v>92</v>
      </c>
    </row>
    <row r="17" spans="1:6" ht="30" customHeight="1" x14ac:dyDescent="0.15">
      <c r="A17" s="59" t="s">
        <v>105</v>
      </c>
      <c r="B17" s="165">
        <v>3</v>
      </c>
      <c r="C17" s="88" t="s">
        <v>24</v>
      </c>
      <c r="D17" s="89"/>
      <c r="E17" s="48"/>
      <c r="F17" s="60" t="s">
        <v>201</v>
      </c>
    </row>
    <row r="18" spans="1:6" ht="30" customHeight="1" x14ac:dyDescent="0.15">
      <c r="A18" s="59" t="s">
        <v>419</v>
      </c>
      <c r="B18" s="165">
        <v>2</v>
      </c>
      <c r="C18" s="88" t="s">
        <v>24</v>
      </c>
      <c r="D18" s="89"/>
      <c r="E18" s="48"/>
      <c r="F18" s="60" t="s">
        <v>93</v>
      </c>
    </row>
    <row r="19" spans="1:6" ht="30" customHeight="1" x14ac:dyDescent="0.15">
      <c r="A19" s="59" t="s">
        <v>449</v>
      </c>
      <c r="B19" s="165">
        <v>1</v>
      </c>
      <c r="C19" s="165" t="s">
        <v>24</v>
      </c>
      <c r="D19" s="166"/>
      <c r="E19" s="48"/>
      <c r="F19" s="60" t="s">
        <v>94</v>
      </c>
    </row>
    <row r="20" spans="1:6" ht="30" customHeight="1" x14ac:dyDescent="0.15">
      <c r="A20" s="59" t="s">
        <v>106</v>
      </c>
      <c r="B20" s="165">
        <v>3</v>
      </c>
      <c r="C20" s="88" t="s">
        <v>24</v>
      </c>
      <c r="D20" s="89"/>
      <c r="E20" s="48"/>
      <c r="F20" s="60" t="s">
        <v>305</v>
      </c>
    </row>
    <row r="21" spans="1:6" ht="30" customHeight="1" x14ac:dyDescent="0.15">
      <c r="A21" s="59" t="s">
        <v>169</v>
      </c>
      <c r="B21" s="165">
        <v>3</v>
      </c>
      <c r="C21" s="88" t="s">
        <v>24</v>
      </c>
      <c r="D21" s="89"/>
      <c r="E21" s="48"/>
      <c r="F21" s="60" t="s">
        <v>450</v>
      </c>
    </row>
    <row r="22" spans="1:6" ht="30" customHeight="1" x14ac:dyDescent="0.15">
      <c r="A22" s="61" t="s">
        <v>34</v>
      </c>
      <c r="B22" s="88"/>
      <c r="C22" s="88"/>
      <c r="D22" s="88"/>
      <c r="E22" s="48"/>
      <c r="F22" s="88"/>
    </row>
    <row r="23" spans="1:6" ht="15" customHeight="1" x14ac:dyDescent="0.15">
      <c r="A23" s="512"/>
      <c r="B23" s="512"/>
      <c r="C23" s="512"/>
      <c r="D23" s="512"/>
      <c r="E23" s="512"/>
      <c r="F23" s="512"/>
    </row>
    <row r="24" spans="1:6" ht="15" customHeight="1" x14ac:dyDescent="0.15">
      <c r="A24" s="513"/>
      <c r="B24" s="514"/>
      <c r="C24" s="514"/>
      <c r="D24" s="514"/>
      <c r="E24" s="514"/>
      <c r="F24" s="514"/>
    </row>
    <row r="25" spans="1:6" ht="15" customHeight="1" x14ac:dyDescent="0.15">
      <c r="A25" s="512"/>
      <c r="B25" s="512"/>
      <c r="C25" s="512"/>
      <c r="D25" s="512"/>
      <c r="E25" s="512"/>
      <c r="F25" s="512"/>
    </row>
    <row r="26" spans="1:6" ht="15" customHeight="1" x14ac:dyDescent="0.15">
      <c r="A26" s="513"/>
      <c r="B26" s="514"/>
      <c r="C26" s="514"/>
      <c r="D26" s="514"/>
      <c r="E26" s="514"/>
      <c r="F26" s="514"/>
    </row>
    <row r="34" spans="1:6" ht="15" customHeight="1" x14ac:dyDescent="0.15">
      <c r="A34" s="512" t="s">
        <v>157</v>
      </c>
      <c r="B34" s="512"/>
      <c r="C34" s="512"/>
      <c r="D34" s="512"/>
      <c r="E34" s="512"/>
      <c r="F34" s="512"/>
    </row>
    <row r="35" spans="1:6" ht="15" customHeight="1" x14ac:dyDescent="0.15">
      <c r="A35" s="513" t="s">
        <v>159</v>
      </c>
      <c r="B35" s="514"/>
      <c r="C35" s="514"/>
      <c r="D35" s="514"/>
      <c r="E35" s="514"/>
      <c r="F35" s="514"/>
    </row>
  </sheetData>
  <mergeCells count="6">
    <mergeCell ref="A25:F25"/>
    <mergeCell ref="A26:F26"/>
    <mergeCell ref="A34:F34"/>
    <mergeCell ref="A35:F35"/>
    <mergeCell ref="A23:F23"/>
    <mergeCell ref="A24:F2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2:G41"/>
  <sheetViews>
    <sheetView view="pageBreakPreview" zoomScaleNormal="100" zoomScaleSheetLayoutView="100" workbookViewId="0">
      <selection activeCell="P3" sqref="P3"/>
    </sheetView>
  </sheetViews>
  <sheetFormatPr defaultRowHeight="15" customHeight="1" x14ac:dyDescent="0.15"/>
  <cols>
    <col min="1" max="1" width="37.375" customWidth="1"/>
    <col min="2" max="3" width="6.875" customWidth="1"/>
    <col min="4" max="4" width="12.5" customWidth="1"/>
    <col min="5" max="5" width="12.5" style="41" customWidth="1"/>
    <col min="6" max="6" width="15.625" customWidth="1"/>
  </cols>
  <sheetData>
    <row r="2" spans="1:7" ht="15" customHeight="1" x14ac:dyDescent="0.15">
      <c r="A2" t="s">
        <v>315</v>
      </c>
    </row>
    <row r="3" spans="1:7" ht="15" customHeight="1" x14ac:dyDescent="0.15">
      <c r="A3" s="155" t="s">
        <v>33</v>
      </c>
      <c r="B3" s="155" t="s">
        <v>19</v>
      </c>
      <c r="C3" s="155" t="s">
        <v>20</v>
      </c>
      <c r="D3" s="155" t="s">
        <v>21</v>
      </c>
      <c r="E3" s="48" t="s">
        <v>22</v>
      </c>
      <c r="F3" s="155" t="s">
        <v>23</v>
      </c>
    </row>
    <row r="4" spans="1:7" ht="30" customHeight="1" x14ac:dyDescent="0.15">
      <c r="A4" s="59" t="s">
        <v>314</v>
      </c>
      <c r="B4" s="155">
        <v>373</v>
      </c>
      <c r="C4" s="155" t="s">
        <v>7</v>
      </c>
      <c r="D4" s="156"/>
      <c r="E4" s="48"/>
      <c r="F4" s="60" t="s">
        <v>190</v>
      </c>
      <c r="G4" s="376"/>
    </row>
    <row r="5" spans="1:7" ht="30" customHeight="1" x14ac:dyDescent="0.15">
      <c r="A5" s="61" t="s">
        <v>34</v>
      </c>
      <c r="B5" s="155"/>
      <c r="C5" s="155"/>
      <c r="D5" s="155"/>
      <c r="E5" s="48"/>
      <c r="F5" s="155"/>
    </row>
    <row r="6" spans="1:7" ht="30" customHeight="1" x14ac:dyDescent="0.15">
      <c r="A6" s="138"/>
      <c r="B6" s="139"/>
      <c r="C6" s="139"/>
      <c r="D6" s="139"/>
      <c r="E6" s="140"/>
      <c r="F6" s="139"/>
    </row>
    <row r="7" spans="1:7" ht="30" customHeight="1" x14ac:dyDescent="0.15">
      <c r="A7" s="138"/>
      <c r="B7" s="139"/>
      <c r="C7" s="139"/>
      <c r="D7" s="139"/>
      <c r="E7" s="140"/>
      <c r="F7" s="139"/>
    </row>
    <row r="8" spans="1:7" ht="30" customHeight="1" x14ac:dyDescent="0.15">
      <c r="A8" s="138"/>
      <c r="B8" s="139"/>
      <c r="C8" s="139"/>
      <c r="D8" s="139"/>
      <c r="E8" s="140"/>
      <c r="F8" s="139"/>
    </row>
    <row r="9" spans="1:7" ht="30" customHeight="1" x14ac:dyDescent="0.15">
      <c r="A9" s="138"/>
      <c r="B9" s="139"/>
      <c r="C9" s="139"/>
      <c r="D9" s="139"/>
      <c r="E9" s="140"/>
      <c r="F9" s="139"/>
    </row>
    <row r="10" spans="1:7" ht="30" customHeight="1" x14ac:dyDescent="0.15">
      <c r="A10" s="138"/>
      <c r="B10" s="139"/>
      <c r="C10" s="139"/>
      <c r="D10" s="139"/>
      <c r="E10" s="140"/>
      <c r="F10" s="139"/>
    </row>
    <row r="11" spans="1:7" ht="30" customHeight="1" x14ac:dyDescent="0.15">
      <c r="A11" s="138"/>
      <c r="B11" s="139"/>
      <c r="C11" s="139"/>
      <c r="D11" s="139"/>
      <c r="E11" s="140"/>
      <c r="F11" s="139"/>
    </row>
    <row r="12" spans="1:7" ht="30" customHeight="1" x14ac:dyDescent="0.15">
      <c r="A12" s="138"/>
      <c r="B12" s="139"/>
      <c r="C12" s="139"/>
      <c r="D12" s="139"/>
      <c r="E12" s="140"/>
      <c r="F12" s="139"/>
    </row>
    <row r="13" spans="1:7" ht="30" customHeight="1" x14ac:dyDescent="0.15">
      <c r="A13" s="138"/>
      <c r="B13" s="139"/>
      <c r="C13" s="139"/>
      <c r="D13" s="139"/>
      <c r="E13" s="140"/>
      <c r="F13" s="139"/>
    </row>
    <row r="14" spans="1:7" ht="30" customHeight="1" x14ac:dyDescent="0.15">
      <c r="A14" s="138"/>
      <c r="B14" s="139"/>
      <c r="C14" s="139"/>
      <c r="D14" s="139"/>
      <c r="E14" s="140"/>
      <c r="F14" s="139"/>
    </row>
    <row r="15" spans="1:7" ht="30" customHeight="1" x14ac:dyDescent="0.15">
      <c r="A15" s="138"/>
      <c r="B15" s="139"/>
      <c r="C15" s="139"/>
      <c r="D15" s="139"/>
      <c r="E15" s="140"/>
      <c r="F15" s="139"/>
    </row>
    <row r="16" spans="1:7" ht="30" customHeight="1" x14ac:dyDescent="0.15">
      <c r="A16" s="138"/>
      <c r="B16" s="139"/>
      <c r="C16" s="139"/>
      <c r="D16" s="139"/>
      <c r="E16" s="140"/>
      <c r="F16" s="139"/>
    </row>
    <row r="17" spans="1:6" ht="15" customHeight="1" x14ac:dyDescent="0.15">
      <c r="A17" s="512"/>
      <c r="B17" s="512"/>
      <c r="C17" s="512"/>
      <c r="D17" s="512"/>
      <c r="E17" s="512"/>
      <c r="F17" s="512"/>
    </row>
    <row r="18" spans="1:6" ht="15" customHeight="1" x14ac:dyDescent="0.15">
      <c r="A18" s="513"/>
      <c r="B18" s="514"/>
      <c r="C18" s="514"/>
      <c r="D18" s="514"/>
      <c r="E18" s="514"/>
      <c r="F18" s="514"/>
    </row>
    <row r="19" spans="1:6" ht="15" customHeight="1" x14ac:dyDescent="0.15">
      <c r="A19" s="153"/>
      <c r="B19" s="154"/>
      <c r="C19" s="154"/>
      <c r="D19" s="154"/>
      <c r="E19" s="154"/>
      <c r="F19" s="154"/>
    </row>
    <row r="20" spans="1:6" ht="15" customHeight="1" x14ac:dyDescent="0.15">
      <c r="A20" s="153"/>
      <c r="B20" s="154"/>
      <c r="C20" s="154"/>
      <c r="D20" s="154"/>
      <c r="E20" s="154"/>
      <c r="F20" s="154"/>
    </row>
    <row r="21" spans="1:6" ht="15" customHeight="1" x14ac:dyDescent="0.15">
      <c r="A21" s="153"/>
      <c r="B21" s="154"/>
      <c r="C21" s="154"/>
      <c r="D21" s="154"/>
      <c r="E21" s="154"/>
      <c r="F21" s="154"/>
    </row>
    <row r="22" spans="1:6" ht="15" customHeight="1" x14ac:dyDescent="0.15">
      <c r="A22" s="153"/>
      <c r="B22" s="154"/>
      <c r="C22" s="154"/>
      <c r="D22" s="154"/>
      <c r="E22" s="154"/>
      <c r="F22" s="154"/>
    </row>
    <row r="23" spans="1:6" ht="15" customHeight="1" x14ac:dyDescent="0.15">
      <c r="A23" s="153"/>
      <c r="B23" s="154"/>
      <c r="C23" s="154"/>
      <c r="D23" s="154"/>
      <c r="E23" s="154"/>
      <c r="F23" s="154"/>
    </row>
    <row r="24" spans="1:6" ht="15" customHeight="1" x14ac:dyDescent="0.15">
      <c r="A24" s="153"/>
      <c r="B24" s="154"/>
      <c r="C24" s="154"/>
      <c r="D24" s="154"/>
      <c r="E24" s="154"/>
      <c r="F24" s="154"/>
    </row>
    <row r="25" spans="1:6" ht="15" customHeight="1" x14ac:dyDescent="0.15">
      <c r="A25" s="153"/>
      <c r="B25" s="154"/>
      <c r="C25" s="154"/>
      <c r="D25" s="154"/>
      <c r="E25" s="154"/>
      <c r="F25" s="154"/>
    </row>
    <row r="26" spans="1:6" ht="15" customHeight="1" x14ac:dyDescent="0.15">
      <c r="A26" s="153"/>
      <c r="B26" s="154"/>
      <c r="C26" s="154"/>
      <c r="D26" s="154"/>
      <c r="E26" s="154"/>
      <c r="F26" s="154"/>
    </row>
    <row r="27" spans="1:6" ht="15" customHeight="1" x14ac:dyDescent="0.15">
      <c r="A27" s="153"/>
      <c r="B27" s="154"/>
      <c r="C27" s="154"/>
      <c r="D27" s="154"/>
      <c r="E27" s="154"/>
      <c r="F27" s="154"/>
    </row>
    <row r="28" spans="1:6" ht="15" customHeight="1" x14ac:dyDescent="0.15">
      <c r="A28" s="153"/>
      <c r="B28" s="154"/>
      <c r="C28" s="154"/>
      <c r="D28" s="154"/>
      <c r="E28" s="154"/>
      <c r="F28" s="154"/>
    </row>
    <row r="29" spans="1:6" ht="15" customHeight="1" x14ac:dyDescent="0.15">
      <c r="A29" s="153"/>
      <c r="B29" s="154"/>
      <c r="C29" s="154"/>
      <c r="D29" s="154"/>
      <c r="E29" s="154"/>
      <c r="F29" s="154"/>
    </row>
    <row r="30" spans="1:6" ht="15" customHeight="1" x14ac:dyDescent="0.15">
      <c r="A30" s="153"/>
      <c r="B30" s="154"/>
      <c r="C30" s="154"/>
      <c r="D30" s="154"/>
      <c r="E30" s="154"/>
      <c r="F30" s="154"/>
    </row>
    <row r="40" spans="1:6" ht="15" customHeight="1" x14ac:dyDescent="0.15">
      <c r="A40" s="512" t="s">
        <v>157</v>
      </c>
      <c r="B40" s="512"/>
      <c r="C40" s="512"/>
      <c r="D40" s="512"/>
      <c r="E40" s="512"/>
      <c r="F40" s="512"/>
    </row>
    <row r="41" spans="1:6" ht="15" customHeight="1" x14ac:dyDescent="0.15">
      <c r="A41" s="513" t="s">
        <v>160</v>
      </c>
      <c r="B41" s="514"/>
      <c r="C41" s="514"/>
      <c r="D41" s="514"/>
      <c r="E41" s="514"/>
      <c r="F41" s="514"/>
    </row>
  </sheetData>
  <mergeCells count="4">
    <mergeCell ref="A17:F17"/>
    <mergeCell ref="A18:F18"/>
    <mergeCell ref="A40:F40"/>
    <mergeCell ref="A41:F4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F501"/>
  <sheetViews>
    <sheetView view="pageBreakPreview" topLeftCell="A494" zoomScaleNormal="100" zoomScaleSheetLayoutView="100" workbookViewId="0">
      <selection activeCell="P3" sqref="P3"/>
    </sheetView>
  </sheetViews>
  <sheetFormatPr defaultRowHeight="15" customHeight="1" x14ac:dyDescent="0.15"/>
  <cols>
    <col min="1" max="1" width="32.125" style="216" bestFit="1" customWidth="1"/>
    <col min="2" max="3" width="6.875" style="216" customWidth="1"/>
    <col min="4" max="4" width="12.5" style="216" customWidth="1"/>
    <col min="5" max="5" width="12.5" style="369" customWidth="1"/>
    <col min="6" max="6" width="25.75" style="216" bestFit="1" customWidth="1"/>
    <col min="7" max="16384" width="9" style="216"/>
  </cols>
  <sheetData>
    <row r="1" spans="1:6" ht="15" customHeight="1" x14ac:dyDescent="0.15">
      <c r="A1" s="216" t="s">
        <v>67</v>
      </c>
    </row>
    <row r="2" spans="1:6" ht="15" customHeight="1" x14ac:dyDescent="0.15">
      <c r="A2" s="370" t="s">
        <v>33</v>
      </c>
      <c r="B2" s="370" t="s">
        <v>19</v>
      </c>
      <c r="C2" s="370" t="s">
        <v>20</v>
      </c>
      <c r="D2" s="370" t="s">
        <v>21</v>
      </c>
      <c r="E2" s="371" t="s">
        <v>22</v>
      </c>
      <c r="F2" s="370" t="s">
        <v>23</v>
      </c>
    </row>
    <row r="3" spans="1:6" ht="30" customHeight="1" x14ac:dyDescent="0.15">
      <c r="A3" s="372" t="s">
        <v>107</v>
      </c>
      <c r="B3" s="370">
        <v>19</v>
      </c>
      <c r="C3" s="370" t="s">
        <v>7</v>
      </c>
      <c r="D3" s="373"/>
      <c r="E3" s="374"/>
      <c r="F3" s="375"/>
    </row>
    <row r="4" spans="1:6" ht="30" customHeight="1" x14ac:dyDescent="0.15">
      <c r="A4" s="372" t="s">
        <v>62</v>
      </c>
      <c r="B4" s="370">
        <v>19</v>
      </c>
      <c r="C4" s="370" t="s">
        <v>7</v>
      </c>
      <c r="D4" s="373"/>
      <c r="E4" s="374"/>
      <c r="F4" s="375"/>
    </row>
    <row r="5" spans="1:6" ht="30" customHeight="1" x14ac:dyDescent="0.15">
      <c r="A5" s="372" t="s">
        <v>65</v>
      </c>
      <c r="B5" s="370">
        <v>19</v>
      </c>
      <c r="C5" s="370" t="s">
        <v>7</v>
      </c>
      <c r="D5" s="373"/>
      <c r="E5" s="374"/>
      <c r="F5" s="375"/>
    </row>
    <row r="6" spans="1:6" ht="30" customHeight="1" x14ac:dyDescent="0.15">
      <c r="A6" s="372" t="s">
        <v>291</v>
      </c>
      <c r="B6" s="370">
        <v>6</v>
      </c>
      <c r="C6" s="370" t="s">
        <v>7</v>
      </c>
      <c r="D6" s="373"/>
      <c r="E6" s="374"/>
      <c r="F6" s="375"/>
    </row>
    <row r="7" spans="1:6" ht="30" customHeight="1" x14ac:dyDescent="0.15">
      <c r="A7" s="372" t="s">
        <v>72</v>
      </c>
      <c r="B7" s="370">
        <v>19</v>
      </c>
      <c r="C7" s="370" t="s">
        <v>7</v>
      </c>
      <c r="D7" s="374"/>
      <c r="E7" s="374"/>
      <c r="F7" s="375"/>
    </row>
    <row r="8" spans="1:6" ht="30" customHeight="1" x14ac:dyDescent="0.15">
      <c r="A8" s="377" t="s">
        <v>34</v>
      </c>
      <c r="B8" s="370"/>
      <c r="C8" s="370"/>
      <c r="D8" s="378"/>
      <c r="E8" s="374"/>
      <c r="F8" s="370"/>
    </row>
    <row r="10" spans="1:6" ht="15" customHeight="1" x14ac:dyDescent="0.15">
      <c r="A10" s="216" t="s">
        <v>68</v>
      </c>
    </row>
    <row r="11" spans="1:6" ht="15" customHeight="1" x14ac:dyDescent="0.15">
      <c r="A11" s="370" t="s">
        <v>33</v>
      </c>
      <c r="B11" s="370" t="s">
        <v>19</v>
      </c>
      <c r="C11" s="370" t="s">
        <v>20</v>
      </c>
      <c r="D11" s="370" t="s">
        <v>21</v>
      </c>
      <c r="E11" s="371" t="s">
        <v>22</v>
      </c>
      <c r="F11" s="370" t="s">
        <v>23</v>
      </c>
    </row>
    <row r="12" spans="1:6" ht="30" customHeight="1" x14ac:dyDescent="0.15">
      <c r="A12" s="372" t="s">
        <v>107</v>
      </c>
      <c r="B12" s="370">
        <v>11</v>
      </c>
      <c r="C12" s="370" t="s">
        <v>7</v>
      </c>
      <c r="D12" s="373"/>
      <c r="E12" s="374"/>
      <c r="F12" s="375"/>
    </row>
    <row r="13" spans="1:6" ht="30" customHeight="1" x14ac:dyDescent="0.15">
      <c r="A13" s="372" t="s">
        <v>418</v>
      </c>
      <c r="B13" s="370">
        <v>7.7</v>
      </c>
      <c r="C13" s="370" t="s">
        <v>391</v>
      </c>
      <c r="D13" s="373"/>
      <c r="E13" s="374"/>
      <c r="F13" s="375" t="s">
        <v>451</v>
      </c>
    </row>
    <row r="14" spans="1:6" ht="30" customHeight="1" x14ac:dyDescent="0.15">
      <c r="A14" s="372" t="s">
        <v>62</v>
      </c>
      <c r="B14" s="370">
        <v>11</v>
      </c>
      <c r="C14" s="370" t="s">
        <v>7</v>
      </c>
      <c r="D14" s="373"/>
      <c r="E14" s="374"/>
      <c r="F14" s="375"/>
    </row>
    <row r="15" spans="1:6" ht="30" customHeight="1" x14ac:dyDescent="0.15">
      <c r="A15" s="372" t="s">
        <v>243</v>
      </c>
      <c r="B15" s="370">
        <v>38.5</v>
      </c>
      <c r="C15" s="370" t="s">
        <v>63</v>
      </c>
      <c r="D15" s="373"/>
      <c r="E15" s="374"/>
      <c r="F15" s="375" t="s">
        <v>244</v>
      </c>
    </row>
    <row r="16" spans="1:6" ht="30" customHeight="1" x14ac:dyDescent="0.15">
      <c r="A16" s="372" t="s">
        <v>65</v>
      </c>
      <c r="B16" s="370">
        <v>11</v>
      </c>
      <c r="C16" s="370" t="s">
        <v>7</v>
      </c>
      <c r="D16" s="373"/>
      <c r="E16" s="374"/>
      <c r="F16" s="375"/>
    </row>
    <row r="17" spans="1:6" ht="30" customHeight="1" x14ac:dyDescent="0.15">
      <c r="A17" s="372" t="s">
        <v>245</v>
      </c>
      <c r="B17" s="370">
        <v>38.5</v>
      </c>
      <c r="C17" s="370" t="s">
        <v>63</v>
      </c>
      <c r="D17" s="373"/>
      <c r="E17" s="374"/>
      <c r="F17" s="375" t="s">
        <v>244</v>
      </c>
    </row>
    <row r="18" spans="1:6" ht="30" customHeight="1" x14ac:dyDescent="0.15">
      <c r="A18" s="372" t="s">
        <v>393</v>
      </c>
      <c r="B18" s="370">
        <v>23.1</v>
      </c>
      <c r="C18" s="370" t="s">
        <v>391</v>
      </c>
      <c r="D18" s="373"/>
      <c r="E18" s="374"/>
      <c r="F18" s="375" t="s">
        <v>452</v>
      </c>
    </row>
    <row r="19" spans="1:6" ht="30" customHeight="1" x14ac:dyDescent="0.15">
      <c r="A19" s="372" t="s">
        <v>291</v>
      </c>
      <c r="B19" s="370">
        <v>3.3</v>
      </c>
      <c r="C19" s="370" t="s">
        <v>7</v>
      </c>
      <c r="D19" s="373"/>
      <c r="E19" s="374"/>
      <c r="F19" s="375"/>
    </row>
    <row r="20" spans="1:6" ht="30" customHeight="1" x14ac:dyDescent="0.15">
      <c r="A20" s="372" t="s">
        <v>392</v>
      </c>
      <c r="B20" s="370">
        <f>ROUNDDOWN(3.5*3.3,1)</f>
        <v>11.5</v>
      </c>
      <c r="C20" s="370" t="s">
        <v>63</v>
      </c>
      <c r="D20" s="373"/>
      <c r="E20" s="374"/>
      <c r="F20" s="375" t="s">
        <v>453</v>
      </c>
    </row>
    <row r="21" spans="1:6" ht="30" customHeight="1" x14ac:dyDescent="0.15">
      <c r="A21" s="372" t="s">
        <v>72</v>
      </c>
      <c r="B21" s="370">
        <v>11</v>
      </c>
      <c r="C21" s="370" t="s">
        <v>7</v>
      </c>
      <c r="D21" s="374"/>
      <c r="E21" s="374"/>
      <c r="F21" s="375"/>
    </row>
    <row r="22" spans="1:6" ht="30" customHeight="1" x14ac:dyDescent="0.15">
      <c r="A22" s="377" t="s">
        <v>34</v>
      </c>
      <c r="B22" s="370"/>
      <c r="C22" s="370"/>
      <c r="D22" s="378"/>
      <c r="E22" s="374"/>
      <c r="F22" s="370"/>
    </row>
    <row r="23" spans="1:6" ht="15" customHeight="1" x14ac:dyDescent="0.15">
      <c r="A23" s="379"/>
      <c r="B23" s="380"/>
      <c r="C23" s="380"/>
      <c r="D23" s="380"/>
      <c r="E23" s="381"/>
      <c r="F23" s="380"/>
    </row>
    <row r="24" spans="1:6" ht="15" customHeight="1" x14ac:dyDescent="0.15">
      <c r="A24" s="379"/>
      <c r="B24" s="380"/>
      <c r="C24" s="380"/>
      <c r="D24" s="380"/>
      <c r="E24" s="381"/>
      <c r="F24" s="380"/>
    </row>
    <row r="25" spans="1:6" ht="15" customHeight="1" x14ac:dyDescent="0.15">
      <c r="A25" s="379"/>
      <c r="B25" s="380"/>
      <c r="C25" s="380"/>
      <c r="D25" s="380"/>
      <c r="E25" s="381"/>
      <c r="F25" s="380"/>
    </row>
    <row r="26" spans="1:6" ht="15" customHeight="1" x14ac:dyDescent="0.15">
      <c r="A26" s="379"/>
      <c r="B26" s="380"/>
      <c r="C26" s="380"/>
      <c r="D26" s="380"/>
      <c r="E26" s="381"/>
      <c r="F26" s="380"/>
    </row>
    <row r="27" spans="1:6" ht="15" customHeight="1" x14ac:dyDescent="0.15">
      <c r="A27" s="379"/>
      <c r="B27" s="380"/>
      <c r="C27" s="380"/>
      <c r="D27" s="380"/>
      <c r="E27" s="381"/>
      <c r="F27" s="380"/>
    </row>
    <row r="28" spans="1:6" ht="15" customHeight="1" x14ac:dyDescent="0.15">
      <c r="A28" s="379"/>
      <c r="B28" s="380"/>
      <c r="C28" s="380"/>
      <c r="D28" s="380"/>
      <c r="E28" s="381"/>
      <c r="F28" s="380"/>
    </row>
    <row r="29" spans="1:6" ht="15" customHeight="1" x14ac:dyDescent="0.15">
      <c r="A29" s="379"/>
      <c r="B29" s="380"/>
      <c r="C29" s="380"/>
      <c r="D29" s="380"/>
      <c r="E29" s="381"/>
      <c r="F29" s="380"/>
    </row>
    <row r="30" spans="1:6" ht="15" customHeight="1" x14ac:dyDescent="0.15">
      <c r="A30" s="379"/>
      <c r="B30" s="380"/>
      <c r="C30" s="380"/>
      <c r="D30" s="380"/>
      <c r="E30" s="381"/>
      <c r="F30" s="380"/>
    </row>
    <row r="31" spans="1:6" ht="15" customHeight="1" x14ac:dyDescent="0.15">
      <c r="A31" s="379"/>
      <c r="B31" s="380"/>
      <c r="C31" s="380"/>
      <c r="D31" s="380"/>
      <c r="E31" s="381"/>
      <c r="F31" s="380"/>
    </row>
    <row r="32" spans="1:6" ht="15" customHeight="1" x14ac:dyDescent="0.15">
      <c r="A32" s="379"/>
      <c r="B32" s="380"/>
      <c r="C32" s="380"/>
      <c r="D32" s="380"/>
      <c r="E32" s="381"/>
      <c r="F32" s="380"/>
    </row>
    <row r="33" spans="1:6" ht="15" customHeight="1" x14ac:dyDescent="0.15">
      <c r="A33" s="379"/>
      <c r="B33" s="380"/>
      <c r="C33" s="380"/>
      <c r="D33" s="380"/>
      <c r="E33" s="381"/>
      <c r="F33" s="380"/>
    </row>
    <row r="34" spans="1:6" ht="15" customHeight="1" x14ac:dyDescent="0.15">
      <c r="A34" s="379"/>
      <c r="B34" s="380"/>
      <c r="C34" s="380"/>
      <c r="D34" s="380"/>
      <c r="E34" s="381"/>
      <c r="F34" s="380"/>
    </row>
    <row r="35" spans="1:6" ht="15" customHeight="1" x14ac:dyDescent="0.15">
      <c r="A35" s="379"/>
      <c r="B35" s="380"/>
      <c r="C35" s="380"/>
      <c r="D35" s="380"/>
      <c r="E35" s="381"/>
      <c r="F35" s="380"/>
    </row>
    <row r="36" spans="1:6" ht="15" customHeight="1" x14ac:dyDescent="0.15">
      <c r="A36" s="379"/>
      <c r="B36" s="380"/>
      <c r="C36" s="380"/>
      <c r="D36" s="380"/>
      <c r="E36" s="381"/>
      <c r="F36" s="380"/>
    </row>
    <row r="37" spans="1:6" ht="15" customHeight="1" x14ac:dyDescent="0.15">
      <c r="A37" s="379"/>
      <c r="B37" s="380"/>
      <c r="C37" s="380"/>
      <c r="D37" s="380"/>
      <c r="E37" s="381"/>
      <c r="F37" s="380"/>
    </row>
    <row r="38" spans="1:6" ht="15" customHeight="1" x14ac:dyDescent="0.15">
      <c r="A38" s="379"/>
      <c r="B38" s="380"/>
      <c r="C38" s="380"/>
      <c r="D38" s="380"/>
      <c r="E38" s="381"/>
      <c r="F38" s="380"/>
    </row>
    <row r="39" spans="1:6" ht="15" customHeight="1" x14ac:dyDescent="0.15">
      <c r="A39" s="379"/>
      <c r="B39" s="380"/>
      <c r="C39" s="380"/>
      <c r="D39" s="380"/>
      <c r="E39" s="381"/>
      <c r="F39" s="380"/>
    </row>
    <row r="40" spans="1:6" ht="15" customHeight="1" x14ac:dyDescent="0.15">
      <c r="A40" s="379"/>
      <c r="B40" s="380"/>
      <c r="C40" s="380"/>
      <c r="D40" s="380"/>
      <c r="E40" s="381"/>
      <c r="F40" s="380"/>
    </row>
    <row r="41" spans="1:6" ht="15" customHeight="1" x14ac:dyDescent="0.15">
      <c r="A41" s="379"/>
      <c r="B41" s="380"/>
      <c r="C41" s="380"/>
      <c r="D41" s="380"/>
      <c r="E41" s="381"/>
      <c r="F41" s="380"/>
    </row>
    <row r="42" spans="1:6" ht="15" customHeight="1" x14ac:dyDescent="0.15">
      <c r="A42" s="379"/>
      <c r="B42" s="380"/>
      <c r="C42" s="380"/>
      <c r="D42" s="380"/>
      <c r="E42" s="381"/>
      <c r="F42" s="380"/>
    </row>
    <row r="43" spans="1:6" ht="15" customHeight="1" x14ac:dyDescent="0.15">
      <c r="A43" s="517" t="s">
        <v>157</v>
      </c>
      <c r="B43" s="517"/>
      <c r="C43" s="517"/>
      <c r="D43" s="517"/>
      <c r="E43" s="517"/>
      <c r="F43" s="517"/>
    </row>
    <row r="44" spans="1:6" ht="15" customHeight="1" x14ac:dyDescent="0.15">
      <c r="A44" s="515" t="s">
        <v>197</v>
      </c>
      <c r="B44" s="516"/>
      <c r="C44" s="516"/>
      <c r="D44" s="516"/>
      <c r="E44" s="516"/>
      <c r="F44" s="516"/>
    </row>
    <row r="45" spans="1:6" ht="15" customHeight="1" x14ac:dyDescent="0.15">
      <c r="A45" s="216" t="s">
        <v>69</v>
      </c>
    </row>
    <row r="46" spans="1:6" ht="15" customHeight="1" x14ac:dyDescent="0.15">
      <c r="A46" s="370" t="s">
        <v>33</v>
      </c>
      <c r="B46" s="370" t="s">
        <v>19</v>
      </c>
      <c r="C46" s="370" t="s">
        <v>20</v>
      </c>
      <c r="D46" s="370" t="s">
        <v>21</v>
      </c>
      <c r="E46" s="371" t="s">
        <v>22</v>
      </c>
      <c r="F46" s="370" t="s">
        <v>23</v>
      </c>
    </row>
    <row r="47" spans="1:6" ht="30" customHeight="1" x14ac:dyDescent="0.15">
      <c r="A47" s="372" t="s">
        <v>3</v>
      </c>
      <c r="B47" s="370">
        <v>31</v>
      </c>
      <c r="C47" s="370" t="s">
        <v>7</v>
      </c>
      <c r="D47" s="373"/>
      <c r="E47" s="374"/>
      <c r="F47" s="375"/>
    </row>
    <row r="48" spans="1:6" ht="30" customHeight="1" x14ac:dyDescent="0.15">
      <c r="A48" s="372" t="s">
        <v>410</v>
      </c>
      <c r="B48" s="370">
        <v>18.7</v>
      </c>
      <c r="C48" s="370" t="s">
        <v>391</v>
      </c>
      <c r="D48" s="373"/>
      <c r="E48" s="374"/>
      <c r="F48" s="375" t="s">
        <v>454</v>
      </c>
    </row>
    <row r="49" spans="1:6" ht="30" customHeight="1" x14ac:dyDescent="0.15">
      <c r="A49" s="372" t="s">
        <v>62</v>
      </c>
      <c r="B49" s="370">
        <v>31</v>
      </c>
      <c r="C49" s="370" t="s">
        <v>7</v>
      </c>
      <c r="D49" s="373"/>
      <c r="E49" s="374"/>
      <c r="F49" s="375"/>
    </row>
    <row r="50" spans="1:6" ht="30" customHeight="1" x14ac:dyDescent="0.15">
      <c r="A50" s="372" t="s">
        <v>70</v>
      </c>
      <c r="B50" s="370">
        <f>2.5*31</f>
        <v>77.5</v>
      </c>
      <c r="C50" s="370" t="s">
        <v>63</v>
      </c>
      <c r="D50" s="373"/>
      <c r="E50" s="374"/>
      <c r="F50" s="375" t="s">
        <v>246</v>
      </c>
    </row>
    <row r="51" spans="1:6" ht="30" customHeight="1" x14ac:dyDescent="0.15">
      <c r="A51" s="372" t="s">
        <v>64</v>
      </c>
      <c r="B51" s="370">
        <v>31</v>
      </c>
      <c r="C51" s="370" t="s">
        <v>7</v>
      </c>
      <c r="D51" s="373"/>
      <c r="E51" s="374"/>
      <c r="F51" s="375"/>
    </row>
    <row r="52" spans="1:6" ht="30" customHeight="1" x14ac:dyDescent="0.15">
      <c r="A52" s="372" t="s">
        <v>65</v>
      </c>
      <c r="B52" s="370">
        <v>31</v>
      </c>
      <c r="C52" s="370" t="s">
        <v>7</v>
      </c>
      <c r="D52" s="373"/>
      <c r="E52" s="374"/>
      <c r="F52" s="375"/>
    </row>
    <row r="53" spans="1:6" ht="30" customHeight="1" x14ac:dyDescent="0.15">
      <c r="A53" s="372" t="s">
        <v>71</v>
      </c>
      <c r="B53" s="370">
        <f>2.5*31</f>
        <v>77.5</v>
      </c>
      <c r="C53" s="370" t="s">
        <v>63</v>
      </c>
      <c r="D53" s="373"/>
      <c r="E53" s="374"/>
      <c r="F53" s="375" t="s">
        <v>246</v>
      </c>
    </row>
    <row r="54" spans="1:6" ht="30" customHeight="1" x14ac:dyDescent="0.15">
      <c r="A54" s="372" t="s">
        <v>393</v>
      </c>
      <c r="B54" s="370">
        <f>ROUNDDOWN(18.7*6,1)</f>
        <v>112.2</v>
      </c>
      <c r="C54" s="370" t="s">
        <v>391</v>
      </c>
      <c r="D54" s="373"/>
      <c r="E54" s="374"/>
      <c r="F54" s="375" t="s">
        <v>455</v>
      </c>
    </row>
    <row r="55" spans="1:6" ht="30" customHeight="1" x14ac:dyDescent="0.15">
      <c r="A55" s="372" t="s">
        <v>394</v>
      </c>
      <c r="B55" s="370">
        <f>ROUNDDOWN(2.5*18.7,1)</f>
        <v>46.7</v>
      </c>
      <c r="C55" s="370" t="s">
        <v>63</v>
      </c>
      <c r="D55" s="373"/>
      <c r="E55" s="374"/>
      <c r="F55" s="375" t="s">
        <v>456</v>
      </c>
    </row>
    <row r="56" spans="1:6" ht="30" customHeight="1" x14ac:dyDescent="0.15">
      <c r="A56" s="372" t="s">
        <v>395</v>
      </c>
      <c r="B56" s="370">
        <v>12.3</v>
      </c>
      <c r="C56" s="370" t="s">
        <v>7</v>
      </c>
      <c r="D56" s="373"/>
      <c r="E56" s="374"/>
      <c r="F56" s="375"/>
    </row>
    <row r="57" spans="1:6" ht="30" customHeight="1" x14ac:dyDescent="0.15">
      <c r="A57" s="372" t="s">
        <v>403</v>
      </c>
      <c r="B57" s="370">
        <f>ROUNDDOWN(2.5*12.3,1)</f>
        <v>30.7</v>
      </c>
      <c r="C57" s="370" t="s">
        <v>63</v>
      </c>
      <c r="D57" s="373"/>
      <c r="E57" s="374"/>
      <c r="F57" s="375" t="s">
        <v>457</v>
      </c>
    </row>
    <row r="58" spans="1:6" ht="30" customHeight="1" x14ac:dyDescent="0.15">
      <c r="A58" s="372" t="s">
        <v>66</v>
      </c>
      <c r="B58" s="370">
        <v>31</v>
      </c>
      <c r="C58" s="370" t="s">
        <v>7</v>
      </c>
      <c r="D58" s="373"/>
      <c r="E58" s="374"/>
      <c r="F58" s="375"/>
    </row>
    <row r="59" spans="1:6" ht="30" customHeight="1" x14ac:dyDescent="0.15">
      <c r="A59" s="372" t="s">
        <v>396</v>
      </c>
      <c r="B59" s="370">
        <v>12.3</v>
      </c>
      <c r="C59" s="370" t="s">
        <v>7</v>
      </c>
      <c r="D59" s="373"/>
      <c r="E59" s="374"/>
      <c r="F59" s="375"/>
    </row>
    <row r="60" spans="1:6" ht="30" customHeight="1" x14ac:dyDescent="0.15">
      <c r="A60" s="372" t="s">
        <v>72</v>
      </c>
      <c r="B60" s="370">
        <v>31</v>
      </c>
      <c r="C60" s="370" t="s">
        <v>7</v>
      </c>
      <c r="D60" s="374"/>
      <c r="E60" s="374"/>
      <c r="F60" s="375"/>
    </row>
    <row r="61" spans="1:6" ht="30" customHeight="1" x14ac:dyDescent="0.15">
      <c r="A61" s="377" t="s">
        <v>34</v>
      </c>
      <c r="B61" s="370"/>
      <c r="C61" s="370"/>
      <c r="D61" s="378"/>
      <c r="E61" s="374"/>
      <c r="F61" s="370"/>
    </row>
    <row r="89" spans="1:6" ht="15" customHeight="1" x14ac:dyDescent="0.15">
      <c r="A89" s="517" t="s">
        <v>157</v>
      </c>
      <c r="B89" s="517"/>
      <c r="C89" s="517"/>
      <c r="D89" s="517"/>
      <c r="E89" s="517"/>
      <c r="F89" s="517"/>
    </row>
    <row r="90" spans="1:6" ht="15" customHeight="1" x14ac:dyDescent="0.15">
      <c r="A90" s="515" t="s">
        <v>198</v>
      </c>
      <c r="B90" s="515"/>
      <c r="C90" s="515"/>
      <c r="D90" s="515"/>
      <c r="E90" s="515"/>
      <c r="F90" s="515"/>
    </row>
    <row r="91" spans="1:6" ht="15" customHeight="1" x14ac:dyDescent="0.15">
      <c r="A91" s="216" t="s">
        <v>73</v>
      </c>
    </row>
    <row r="92" spans="1:6" ht="15" customHeight="1" x14ac:dyDescent="0.15">
      <c r="A92" s="370" t="s">
        <v>33</v>
      </c>
      <c r="B92" s="370" t="s">
        <v>19</v>
      </c>
      <c r="C92" s="370" t="s">
        <v>20</v>
      </c>
      <c r="D92" s="370" t="s">
        <v>21</v>
      </c>
      <c r="E92" s="371" t="s">
        <v>22</v>
      </c>
      <c r="F92" s="370" t="s">
        <v>23</v>
      </c>
    </row>
    <row r="93" spans="1:6" ht="30" customHeight="1" x14ac:dyDescent="0.15">
      <c r="A93" s="372" t="s">
        <v>3</v>
      </c>
      <c r="B93" s="370">
        <v>29</v>
      </c>
      <c r="C93" s="370" t="s">
        <v>7</v>
      </c>
      <c r="D93" s="373"/>
      <c r="E93" s="374"/>
      <c r="F93" s="375"/>
    </row>
    <row r="94" spans="1:6" ht="30" customHeight="1" x14ac:dyDescent="0.15">
      <c r="A94" s="372" t="s">
        <v>62</v>
      </c>
      <c r="B94" s="370">
        <v>29</v>
      </c>
      <c r="C94" s="370" t="s">
        <v>7</v>
      </c>
      <c r="D94" s="373"/>
      <c r="E94" s="374"/>
      <c r="F94" s="375"/>
    </row>
    <row r="95" spans="1:6" ht="30" customHeight="1" x14ac:dyDescent="0.15">
      <c r="A95" s="372" t="s">
        <v>70</v>
      </c>
      <c r="B95" s="370">
        <v>72.5</v>
      </c>
      <c r="C95" s="370" t="s">
        <v>63</v>
      </c>
      <c r="D95" s="373"/>
      <c r="E95" s="374"/>
      <c r="F95" s="375" t="s">
        <v>328</v>
      </c>
    </row>
    <row r="96" spans="1:6" ht="30" customHeight="1" x14ac:dyDescent="0.15">
      <c r="A96" s="372" t="s">
        <v>64</v>
      </c>
      <c r="B96" s="370">
        <v>29</v>
      </c>
      <c r="C96" s="370" t="s">
        <v>7</v>
      </c>
      <c r="D96" s="373"/>
      <c r="E96" s="374"/>
      <c r="F96" s="375"/>
    </row>
    <row r="97" spans="1:6" ht="30" customHeight="1" x14ac:dyDescent="0.15">
      <c r="A97" s="372" t="s">
        <v>65</v>
      </c>
      <c r="B97" s="370">
        <v>29</v>
      </c>
      <c r="C97" s="370" t="s">
        <v>7</v>
      </c>
      <c r="D97" s="373"/>
      <c r="E97" s="374"/>
      <c r="F97" s="375"/>
    </row>
    <row r="98" spans="1:6" ht="30" customHeight="1" x14ac:dyDescent="0.15">
      <c r="A98" s="372" t="s">
        <v>71</v>
      </c>
      <c r="B98" s="370">
        <f>2*29</f>
        <v>58</v>
      </c>
      <c r="C98" s="370" t="s">
        <v>63</v>
      </c>
      <c r="D98" s="373"/>
      <c r="E98" s="374"/>
      <c r="F98" s="375" t="s">
        <v>308</v>
      </c>
    </row>
    <row r="99" spans="1:6" ht="30" customHeight="1" x14ac:dyDescent="0.15">
      <c r="A99" s="372" t="s">
        <v>393</v>
      </c>
      <c r="B99" s="370">
        <v>126</v>
      </c>
      <c r="C99" s="370" t="s">
        <v>391</v>
      </c>
      <c r="D99" s="373"/>
      <c r="E99" s="374"/>
      <c r="F99" s="375" t="s">
        <v>414</v>
      </c>
    </row>
    <row r="100" spans="1:6" ht="30" customHeight="1" x14ac:dyDescent="0.15">
      <c r="A100" s="372" t="s">
        <v>397</v>
      </c>
      <c r="B100" s="370">
        <v>52.5</v>
      </c>
      <c r="C100" s="370" t="s">
        <v>63</v>
      </c>
      <c r="D100" s="373"/>
      <c r="E100" s="374"/>
      <c r="F100" s="375" t="s">
        <v>430</v>
      </c>
    </row>
    <row r="101" spans="1:6" ht="30" customHeight="1" x14ac:dyDescent="0.15">
      <c r="A101" s="372" t="s">
        <v>395</v>
      </c>
      <c r="B101" s="370">
        <v>8</v>
      </c>
      <c r="C101" s="370" t="s">
        <v>7</v>
      </c>
      <c r="D101" s="373"/>
      <c r="E101" s="374"/>
      <c r="F101" s="375"/>
    </row>
    <row r="102" spans="1:6" ht="30" customHeight="1" x14ac:dyDescent="0.15">
      <c r="A102" s="372" t="s">
        <v>398</v>
      </c>
      <c r="B102" s="370">
        <v>20</v>
      </c>
      <c r="C102" s="370" t="s">
        <v>63</v>
      </c>
      <c r="D102" s="373"/>
      <c r="E102" s="374"/>
      <c r="F102" s="375" t="s">
        <v>431</v>
      </c>
    </row>
    <row r="103" spans="1:6" ht="30" customHeight="1" x14ac:dyDescent="0.15">
      <c r="A103" s="372" t="s">
        <v>74</v>
      </c>
      <c r="B103" s="370">
        <v>29</v>
      </c>
      <c r="C103" s="370" t="s">
        <v>7</v>
      </c>
      <c r="D103" s="373"/>
      <c r="E103" s="374"/>
      <c r="F103" s="375"/>
    </row>
    <row r="104" spans="1:6" ht="30" customHeight="1" x14ac:dyDescent="0.15">
      <c r="A104" s="372" t="s">
        <v>399</v>
      </c>
      <c r="B104" s="370">
        <v>63</v>
      </c>
      <c r="C104" s="370" t="s">
        <v>391</v>
      </c>
      <c r="D104" s="373"/>
      <c r="E104" s="374"/>
      <c r="F104" s="375" t="s">
        <v>432</v>
      </c>
    </row>
    <row r="105" spans="1:6" ht="30" customHeight="1" x14ac:dyDescent="0.15">
      <c r="A105" s="372" t="s">
        <v>400</v>
      </c>
      <c r="B105" s="370">
        <v>8</v>
      </c>
      <c r="C105" s="370" t="s">
        <v>7</v>
      </c>
      <c r="D105" s="373"/>
      <c r="E105" s="374"/>
      <c r="F105" s="375"/>
    </row>
    <row r="106" spans="1:6" ht="30" customHeight="1" x14ac:dyDescent="0.15">
      <c r="A106" s="372" t="s">
        <v>72</v>
      </c>
      <c r="B106" s="370">
        <v>29</v>
      </c>
      <c r="C106" s="370" t="s">
        <v>7</v>
      </c>
      <c r="D106" s="374"/>
      <c r="E106" s="374"/>
      <c r="F106" s="375"/>
    </row>
    <row r="107" spans="1:6" ht="30" customHeight="1" x14ac:dyDescent="0.15">
      <c r="A107" s="377" t="s">
        <v>34</v>
      </c>
      <c r="B107" s="370"/>
      <c r="C107" s="370"/>
      <c r="D107" s="378"/>
      <c r="E107" s="374"/>
      <c r="F107" s="370"/>
    </row>
    <row r="135" spans="1:6" ht="15" customHeight="1" x14ac:dyDescent="0.15">
      <c r="A135" s="517" t="s">
        <v>157</v>
      </c>
      <c r="B135" s="517"/>
      <c r="C135" s="517"/>
      <c r="D135" s="517"/>
      <c r="E135" s="517"/>
      <c r="F135" s="517"/>
    </row>
    <row r="136" spans="1:6" ht="15" customHeight="1" x14ac:dyDescent="0.15">
      <c r="A136" s="515" t="s">
        <v>161</v>
      </c>
      <c r="B136" s="516"/>
      <c r="C136" s="516"/>
      <c r="D136" s="516"/>
      <c r="E136" s="516"/>
      <c r="F136" s="516"/>
    </row>
    <row r="137" spans="1:6" ht="15" customHeight="1" x14ac:dyDescent="0.15">
      <c r="A137" s="216" t="s">
        <v>75</v>
      </c>
    </row>
    <row r="138" spans="1:6" ht="15" customHeight="1" x14ac:dyDescent="0.15">
      <c r="A138" s="370" t="s">
        <v>33</v>
      </c>
      <c r="B138" s="370" t="s">
        <v>19</v>
      </c>
      <c r="C138" s="370" t="s">
        <v>20</v>
      </c>
      <c r="D138" s="370" t="s">
        <v>21</v>
      </c>
      <c r="E138" s="371" t="s">
        <v>22</v>
      </c>
      <c r="F138" s="370" t="s">
        <v>23</v>
      </c>
    </row>
    <row r="139" spans="1:6" ht="30" customHeight="1" x14ac:dyDescent="0.15">
      <c r="A139" s="372" t="s">
        <v>3</v>
      </c>
      <c r="B139" s="370">
        <v>1</v>
      </c>
      <c r="C139" s="370" t="s">
        <v>7</v>
      </c>
      <c r="D139" s="373"/>
      <c r="E139" s="374"/>
      <c r="F139" s="375"/>
    </row>
    <row r="140" spans="1:6" ht="30" customHeight="1" x14ac:dyDescent="0.15">
      <c r="A140" s="372" t="s">
        <v>62</v>
      </c>
      <c r="B140" s="370">
        <v>1</v>
      </c>
      <c r="C140" s="370" t="s">
        <v>7</v>
      </c>
      <c r="D140" s="373"/>
      <c r="E140" s="374"/>
      <c r="F140" s="375"/>
    </row>
    <row r="141" spans="1:6" ht="30" customHeight="1" x14ac:dyDescent="0.15">
      <c r="A141" s="372" t="s">
        <v>70</v>
      </c>
      <c r="B141" s="370">
        <v>2.5</v>
      </c>
      <c r="C141" s="370" t="s">
        <v>63</v>
      </c>
      <c r="D141" s="373"/>
      <c r="E141" s="374"/>
      <c r="F141" s="375" t="s">
        <v>407</v>
      </c>
    </row>
    <row r="142" spans="1:6" ht="30" customHeight="1" x14ac:dyDescent="0.15">
      <c r="A142" s="372" t="s">
        <v>64</v>
      </c>
      <c r="B142" s="370">
        <v>1</v>
      </c>
      <c r="C142" s="370" t="s">
        <v>7</v>
      </c>
      <c r="D142" s="373"/>
      <c r="E142" s="374"/>
      <c r="F142" s="375"/>
    </row>
    <row r="143" spans="1:6" ht="30" customHeight="1" x14ac:dyDescent="0.15">
      <c r="A143" s="372" t="s">
        <v>292</v>
      </c>
      <c r="B143" s="370">
        <v>1</v>
      </c>
      <c r="C143" s="370" t="s">
        <v>7</v>
      </c>
      <c r="D143" s="373"/>
      <c r="E143" s="374"/>
      <c r="F143" s="375"/>
    </row>
    <row r="144" spans="1:6" ht="30" customHeight="1" x14ac:dyDescent="0.15">
      <c r="A144" s="372" t="s">
        <v>297</v>
      </c>
      <c r="B144" s="370">
        <v>5</v>
      </c>
      <c r="C144" s="370" t="s">
        <v>63</v>
      </c>
      <c r="D144" s="373"/>
      <c r="E144" s="374"/>
      <c r="F144" s="375" t="s">
        <v>299</v>
      </c>
    </row>
    <row r="145" spans="1:6" ht="30" customHeight="1" x14ac:dyDescent="0.15">
      <c r="A145" s="372" t="s">
        <v>65</v>
      </c>
      <c r="B145" s="370">
        <v>1</v>
      </c>
      <c r="C145" s="370" t="s">
        <v>7</v>
      </c>
      <c r="D145" s="373"/>
      <c r="E145" s="374"/>
      <c r="F145" s="375"/>
    </row>
    <row r="146" spans="1:6" ht="30" customHeight="1" x14ac:dyDescent="0.15">
      <c r="A146" s="372" t="s">
        <v>71</v>
      </c>
      <c r="B146" s="370">
        <v>2</v>
      </c>
      <c r="C146" s="370" t="s">
        <v>63</v>
      </c>
      <c r="D146" s="373"/>
      <c r="E146" s="374"/>
      <c r="F146" s="375" t="s">
        <v>309</v>
      </c>
    </row>
    <row r="147" spans="1:6" ht="30" customHeight="1" x14ac:dyDescent="0.15">
      <c r="A147" s="372" t="s">
        <v>393</v>
      </c>
      <c r="B147" s="370">
        <v>6</v>
      </c>
      <c r="C147" s="370" t="s">
        <v>391</v>
      </c>
      <c r="D147" s="373"/>
      <c r="E147" s="374"/>
      <c r="F147" s="375" t="s">
        <v>433</v>
      </c>
    </row>
    <row r="148" spans="1:6" ht="30" customHeight="1" x14ac:dyDescent="0.15">
      <c r="A148" s="372" t="s">
        <v>394</v>
      </c>
      <c r="B148" s="370">
        <v>2.5</v>
      </c>
      <c r="C148" s="370" t="s">
        <v>63</v>
      </c>
      <c r="D148" s="373"/>
      <c r="E148" s="374"/>
      <c r="F148" s="375" t="s">
        <v>434</v>
      </c>
    </row>
    <row r="149" spans="1:6" ht="30" customHeight="1" x14ac:dyDescent="0.15">
      <c r="A149" s="372" t="s">
        <v>395</v>
      </c>
      <c r="B149" s="370">
        <v>0</v>
      </c>
      <c r="C149" s="370" t="s">
        <v>7</v>
      </c>
      <c r="D149" s="373"/>
      <c r="E149" s="374"/>
      <c r="F149" s="375"/>
    </row>
    <row r="150" spans="1:6" ht="30" customHeight="1" x14ac:dyDescent="0.15">
      <c r="A150" s="372" t="s">
        <v>403</v>
      </c>
      <c r="B150" s="370">
        <v>0</v>
      </c>
      <c r="C150" s="370" t="s">
        <v>63</v>
      </c>
      <c r="D150" s="373"/>
      <c r="E150" s="374"/>
      <c r="F150" s="375" t="s">
        <v>458</v>
      </c>
    </row>
    <row r="151" spans="1:6" ht="30" customHeight="1" x14ac:dyDescent="0.15">
      <c r="A151" s="372" t="s">
        <v>74</v>
      </c>
      <c r="B151" s="370">
        <v>1</v>
      </c>
      <c r="C151" s="370" t="s">
        <v>7</v>
      </c>
      <c r="D151" s="373"/>
      <c r="E151" s="374"/>
      <c r="F151" s="375"/>
    </row>
    <row r="152" spans="1:6" ht="30" customHeight="1" x14ac:dyDescent="0.15">
      <c r="A152" s="372" t="s">
        <v>401</v>
      </c>
      <c r="B152" s="370">
        <v>4</v>
      </c>
      <c r="C152" s="370" t="s">
        <v>402</v>
      </c>
      <c r="D152" s="373"/>
      <c r="E152" s="374"/>
      <c r="F152" s="375" t="s">
        <v>435</v>
      </c>
    </row>
    <row r="153" spans="1:6" ht="30" customHeight="1" x14ac:dyDescent="0.15">
      <c r="A153" s="372" t="s">
        <v>404</v>
      </c>
      <c r="B153" s="370">
        <v>0</v>
      </c>
      <c r="C153" s="370" t="s">
        <v>405</v>
      </c>
      <c r="D153" s="373"/>
      <c r="E153" s="374"/>
      <c r="F153" s="375"/>
    </row>
    <row r="154" spans="1:6" ht="30" customHeight="1" x14ac:dyDescent="0.15">
      <c r="A154" s="372" t="s">
        <v>300</v>
      </c>
      <c r="B154" s="370">
        <v>1</v>
      </c>
      <c r="C154" s="370" t="s">
        <v>7</v>
      </c>
      <c r="D154" s="373"/>
      <c r="E154" s="374"/>
      <c r="F154" s="375"/>
    </row>
    <row r="155" spans="1:6" ht="30" customHeight="1" x14ac:dyDescent="0.15">
      <c r="A155" s="372" t="s">
        <v>302</v>
      </c>
      <c r="B155" s="370">
        <v>5.5</v>
      </c>
      <c r="C155" s="370" t="s">
        <v>63</v>
      </c>
      <c r="D155" s="373"/>
      <c r="E155" s="374"/>
      <c r="F155" s="375" t="s">
        <v>310</v>
      </c>
    </row>
    <row r="156" spans="1:6" ht="30" customHeight="1" x14ac:dyDescent="0.15">
      <c r="A156" s="372" t="s">
        <v>301</v>
      </c>
      <c r="B156" s="370">
        <v>1</v>
      </c>
      <c r="C156" s="370" t="s">
        <v>7</v>
      </c>
      <c r="D156" s="373"/>
      <c r="E156" s="374"/>
      <c r="F156" s="375"/>
    </row>
    <row r="157" spans="1:6" ht="30" customHeight="1" x14ac:dyDescent="0.15">
      <c r="A157" s="372" t="s">
        <v>303</v>
      </c>
      <c r="B157" s="370">
        <v>5.5</v>
      </c>
      <c r="C157" s="370" t="s">
        <v>63</v>
      </c>
      <c r="D157" s="373"/>
      <c r="E157" s="374"/>
      <c r="F157" s="375" t="s">
        <v>310</v>
      </c>
    </row>
    <row r="158" spans="1:6" ht="30" customHeight="1" x14ac:dyDescent="0.15">
      <c r="A158" s="377" t="s">
        <v>34</v>
      </c>
      <c r="B158" s="370"/>
      <c r="C158" s="370"/>
      <c r="D158" s="378"/>
      <c r="E158" s="374"/>
      <c r="F158" s="370"/>
    </row>
    <row r="176" spans="1:6" ht="15" customHeight="1" x14ac:dyDescent="0.15">
      <c r="A176" s="517" t="s">
        <v>157</v>
      </c>
      <c r="B176" s="517"/>
      <c r="C176" s="517"/>
      <c r="D176" s="517"/>
      <c r="E176" s="517"/>
      <c r="F176" s="517"/>
    </row>
    <row r="177" spans="1:6" ht="15" customHeight="1" x14ac:dyDescent="0.15">
      <c r="A177" s="515" t="s">
        <v>162</v>
      </c>
      <c r="B177" s="516"/>
      <c r="C177" s="516"/>
      <c r="D177" s="516"/>
      <c r="E177" s="516"/>
      <c r="F177" s="516"/>
    </row>
    <row r="178" spans="1:6" ht="15" customHeight="1" x14ac:dyDescent="0.15">
      <c r="A178" s="216" t="s">
        <v>380</v>
      </c>
    </row>
    <row r="179" spans="1:6" ht="15" customHeight="1" x14ac:dyDescent="0.15">
      <c r="A179" s="370" t="s">
        <v>33</v>
      </c>
      <c r="B179" s="370" t="s">
        <v>19</v>
      </c>
      <c r="C179" s="370" t="s">
        <v>20</v>
      </c>
      <c r="D179" s="370" t="s">
        <v>21</v>
      </c>
      <c r="E179" s="371" t="s">
        <v>22</v>
      </c>
      <c r="F179" s="370" t="s">
        <v>23</v>
      </c>
    </row>
    <row r="180" spans="1:6" ht="30" customHeight="1" x14ac:dyDescent="0.15">
      <c r="A180" s="372" t="s">
        <v>3</v>
      </c>
      <c r="B180" s="370">
        <v>31</v>
      </c>
      <c r="C180" s="370" t="s">
        <v>7</v>
      </c>
      <c r="D180" s="373"/>
      <c r="E180" s="374"/>
      <c r="F180" s="375"/>
    </row>
    <row r="181" spans="1:6" ht="30" customHeight="1" x14ac:dyDescent="0.15">
      <c r="A181" s="372" t="s">
        <v>62</v>
      </c>
      <c r="B181" s="370">
        <v>31</v>
      </c>
      <c r="C181" s="370" t="s">
        <v>7</v>
      </c>
      <c r="D181" s="373"/>
      <c r="E181" s="374"/>
      <c r="F181" s="375"/>
    </row>
    <row r="182" spans="1:6" ht="30" customHeight="1" x14ac:dyDescent="0.15">
      <c r="A182" s="372" t="s">
        <v>184</v>
      </c>
      <c r="B182" s="370">
        <f>2*31</f>
        <v>62</v>
      </c>
      <c r="C182" s="370" t="s">
        <v>63</v>
      </c>
      <c r="D182" s="373"/>
      <c r="E182" s="374"/>
      <c r="F182" s="375" t="s">
        <v>381</v>
      </c>
    </row>
    <row r="183" spans="1:6" ht="30" customHeight="1" x14ac:dyDescent="0.15">
      <c r="A183" s="372" t="s">
        <v>64</v>
      </c>
      <c r="B183" s="370">
        <v>31</v>
      </c>
      <c r="C183" s="370" t="s">
        <v>7</v>
      </c>
      <c r="D183" s="373"/>
      <c r="E183" s="374"/>
      <c r="F183" s="375"/>
    </row>
    <row r="184" spans="1:6" ht="30" customHeight="1" x14ac:dyDescent="0.15">
      <c r="A184" s="372" t="s">
        <v>186</v>
      </c>
      <c r="B184" s="370">
        <f>2*31</f>
        <v>62</v>
      </c>
      <c r="C184" s="370" t="s">
        <v>63</v>
      </c>
      <c r="D184" s="373"/>
      <c r="E184" s="374"/>
      <c r="F184" s="375" t="s">
        <v>381</v>
      </c>
    </row>
    <row r="185" spans="1:6" ht="30" customHeight="1" x14ac:dyDescent="0.15">
      <c r="A185" s="372" t="s">
        <v>76</v>
      </c>
      <c r="B185" s="370">
        <f>5*31</f>
        <v>155</v>
      </c>
      <c r="C185" s="370" t="s">
        <v>63</v>
      </c>
      <c r="D185" s="373"/>
      <c r="E185" s="374"/>
      <c r="F185" s="375" t="s">
        <v>382</v>
      </c>
    </row>
    <row r="186" spans="1:6" ht="30" customHeight="1" x14ac:dyDescent="0.15">
      <c r="A186" s="372" t="s">
        <v>65</v>
      </c>
      <c r="B186" s="370">
        <v>31</v>
      </c>
      <c r="C186" s="370" t="s">
        <v>7</v>
      </c>
      <c r="D186" s="373"/>
      <c r="E186" s="374"/>
      <c r="F186" s="375"/>
    </row>
    <row r="187" spans="1:6" ht="30" customHeight="1" x14ac:dyDescent="0.15">
      <c r="A187" s="372" t="s">
        <v>185</v>
      </c>
      <c r="B187" s="370">
        <f>2*31</f>
        <v>62</v>
      </c>
      <c r="C187" s="370" t="s">
        <v>63</v>
      </c>
      <c r="D187" s="373"/>
      <c r="E187" s="374"/>
      <c r="F187" s="375" t="s">
        <v>381</v>
      </c>
    </row>
    <row r="188" spans="1:6" ht="30" customHeight="1" x14ac:dyDescent="0.15">
      <c r="A188" s="372" t="s">
        <v>175</v>
      </c>
      <c r="B188" s="370">
        <v>31</v>
      </c>
      <c r="C188" s="370" t="s">
        <v>7</v>
      </c>
      <c r="D188" s="373"/>
      <c r="E188" s="374"/>
      <c r="F188" s="375"/>
    </row>
    <row r="189" spans="1:6" ht="30" customHeight="1" x14ac:dyDescent="0.15">
      <c r="A189" s="372" t="s">
        <v>188</v>
      </c>
      <c r="B189" s="370">
        <f>2*31</f>
        <v>62</v>
      </c>
      <c r="C189" s="370" t="s">
        <v>63</v>
      </c>
      <c r="D189" s="373"/>
      <c r="E189" s="374"/>
      <c r="F189" s="375" t="s">
        <v>381</v>
      </c>
    </row>
    <row r="190" spans="1:6" ht="30" customHeight="1" x14ac:dyDescent="0.15">
      <c r="A190" s="372" t="s">
        <v>74</v>
      </c>
      <c r="B190" s="370">
        <v>31</v>
      </c>
      <c r="C190" s="370" t="s">
        <v>7</v>
      </c>
      <c r="D190" s="373"/>
      <c r="E190" s="374"/>
      <c r="F190" s="375"/>
    </row>
    <row r="191" spans="1:6" ht="30" customHeight="1" x14ac:dyDescent="0.15">
      <c r="A191" s="372" t="s">
        <v>187</v>
      </c>
      <c r="B191" s="370">
        <f>2*31</f>
        <v>62</v>
      </c>
      <c r="C191" s="370" t="s">
        <v>63</v>
      </c>
      <c r="D191" s="373"/>
      <c r="E191" s="374"/>
      <c r="F191" s="375" t="s">
        <v>381</v>
      </c>
    </row>
    <row r="192" spans="1:6" ht="30" customHeight="1" x14ac:dyDescent="0.15">
      <c r="A192" s="372" t="s">
        <v>77</v>
      </c>
      <c r="B192" s="370">
        <f>5*31</f>
        <v>155</v>
      </c>
      <c r="C192" s="370" t="s">
        <v>63</v>
      </c>
      <c r="D192" s="373"/>
      <c r="E192" s="374"/>
      <c r="F192" s="375" t="s">
        <v>382</v>
      </c>
    </row>
    <row r="193" spans="1:6" ht="30" customHeight="1" x14ac:dyDescent="0.15">
      <c r="A193" s="372" t="s">
        <v>171</v>
      </c>
      <c r="B193" s="370">
        <v>31</v>
      </c>
      <c r="C193" s="370" t="s">
        <v>7</v>
      </c>
      <c r="D193" s="373"/>
      <c r="E193" s="374"/>
      <c r="F193" s="375"/>
    </row>
    <row r="194" spans="1:6" ht="30" customHeight="1" x14ac:dyDescent="0.15">
      <c r="A194" s="372" t="s">
        <v>189</v>
      </c>
      <c r="B194" s="370">
        <f>2*31</f>
        <v>62</v>
      </c>
      <c r="C194" s="370" t="s">
        <v>63</v>
      </c>
      <c r="D194" s="373"/>
      <c r="E194" s="374"/>
      <c r="F194" s="375" t="s">
        <v>381</v>
      </c>
    </row>
    <row r="195" spans="1:6" ht="30" customHeight="1" x14ac:dyDescent="0.15">
      <c r="A195" s="372" t="s">
        <v>176</v>
      </c>
      <c r="B195" s="370">
        <f>5*31</f>
        <v>155</v>
      </c>
      <c r="C195" s="370" t="s">
        <v>63</v>
      </c>
      <c r="D195" s="373"/>
      <c r="E195" s="374"/>
      <c r="F195" s="375" t="s">
        <v>382</v>
      </c>
    </row>
    <row r="196" spans="1:6" ht="30" customHeight="1" x14ac:dyDescent="0.15">
      <c r="A196" s="377" t="s">
        <v>34</v>
      </c>
      <c r="B196" s="370"/>
      <c r="C196" s="370"/>
      <c r="D196" s="378"/>
      <c r="E196" s="374"/>
      <c r="F196" s="370"/>
    </row>
    <row r="220" spans="1:6" ht="15" customHeight="1" x14ac:dyDescent="0.15">
      <c r="A220" s="517" t="s">
        <v>157</v>
      </c>
      <c r="B220" s="517"/>
      <c r="C220" s="517"/>
      <c r="D220" s="517"/>
      <c r="E220" s="517"/>
      <c r="F220" s="517"/>
    </row>
    <row r="221" spans="1:6" ht="15" customHeight="1" x14ac:dyDescent="0.15">
      <c r="A221" s="515" t="s">
        <v>163</v>
      </c>
      <c r="B221" s="516"/>
      <c r="C221" s="516"/>
      <c r="D221" s="516"/>
      <c r="E221" s="516"/>
      <c r="F221" s="516"/>
    </row>
    <row r="222" spans="1:6" ht="15" customHeight="1" x14ac:dyDescent="0.15">
      <c r="A222" s="216" t="s">
        <v>284</v>
      </c>
    </row>
    <row r="223" spans="1:6" ht="15" customHeight="1" x14ac:dyDescent="0.15">
      <c r="A223" s="370" t="s">
        <v>33</v>
      </c>
      <c r="B223" s="370" t="s">
        <v>19</v>
      </c>
      <c r="C223" s="370" t="s">
        <v>20</v>
      </c>
      <c r="D223" s="370" t="s">
        <v>21</v>
      </c>
      <c r="E223" s="371" t="s">
        <v>22</v>
      </c>
      <c r="F223" s="370" t="s">
        <v>23</v>
      </c>
    </row>
    <row r="224" spans="1:6" ht="30" customHeight="1" x14ac:dyDescent="0.15">
      <c r="A224" s="372" t="s">
        <v>3</v>
      </c>
      <c r="B224" s="370">
        <v>31</v>
      </c>
      <c r="C224" s="370" t="s">
        <v>7</v>
      </c>
      <c r="D224" s="373"/>
      <c r="E224" s="374"/>
      <c r="F224" s="375"/>
    </row>
    <row r="225" spans="1:6" ht="30" customHeight="1" x14ac:dyDescent="0.15">
      <c r="A225" s="372" t="s">
        <v>62</v>
      </c>
      <c r="B225" s="370">
        <v>31</v>
      </c>
      <c r="C225" s="370" t="s">
        <v>7</v>
      </c>
      <c r="D225" s="373"/>
      <c r="E225" s="374"/>
      <c r="F225" s="375"/>
    </row>
    <row r="226" spans="1:6" ht="30" customHeight="1" x14ac:dyDescent="0.15">
      <c r="A226" s="372" t="s">
        <v>184</v>
      </c>
      <c r="B226" s="370">
        <f>2*31</f>
        <v>62</v>
      </c>
      <c r="C226" s="370" t="s">
        <v>63</v>
      </c>
      <c r="D226" s="373"/>
      <c r="E226" s="374"/>
      <c r="F226" s="375" t="s">
        <v>247</v>
      </c>
    </row>
    <row r="227" spans="1:6" ht="30" customHeight="1" x14ac:dyDescent="0.15">
      <c r="A227" s="372" t="s">
        <v>64</v>
      </c>
      <c r="B227" s="370">
        <v>31</v>
      </c>
      <c r="C227" s="370" t="s">
        <v>7</v>
      </c>
      <c r="D227" s="373"/>
      <c r="E227" s="374"/>
      <c r="F227" s="375"/>
    </row>
    <row r="228" spans="1:6" ht="30" customHeight="1" x14ac:dyDescent="0.15">
      <c r="A228" s="372" t="s">
        <v>186</v>
      </c>
      <c r="B228" s="370">
        <f>2*31</f>
        <v>62</v>
      </c>
      <c r="C228" s="370" t="s">
        <v>63</v>
      </c>
      <c r="D228" s="373"/>
      <c r="E228" s="374"/>
      <c r="F228" s="375" t="s">
        <v>247</v>
      </c>
    </row>
    <row r="229" spans="1:6" ht="30" customHeight="1" x14ac:dyDescent="0.15">
      <c r="A229" s="372" t="s">
        <v>76</v>
      </c>
      <c r="B229" s="370">
        <f>5*31</f>
        <v>155</v>
      </c>
      <c r="C229" s="370" t="s">
        <v>63</v>
      </c>
      <c r="D229" s="373"/>
      <c r="E229" s="374"/>
      <c r="F229" s="375" t="s">
        <v>304</v>
      </c>
    </row>
    <row r="230" spans="1:6" ht="30" customHeight="1" x14ac:dyDescent="0.15">
      <c r="A230" s="372" t="s">
        <v>65</v>
      </c>
      <c r="B230" s="370">
        <v>31</v>
      </c>
      <c r="C230" s="370" t="s">
        <v>7</v>
      </c>
      <c r="D230" s="373"/>
      <c r="E230" s="374"/>
      <c r="F230" s="375"/>
    </row>
    <row r="231" spans="1:6" ht="30" customHeight="1" x14ac:dyDescent="0.15">
      <c r="A231" s="372" t="s">
        <v>185</v>
      </c>
      <c r="B231" s="370">
        <f>2*31</f>
        <v>62</v>
      </c>
      <c r="C231" s="370" t="s">
        <v>63</v>
      </c>
      <c r="D231" s="373"/>
      <c r="E231" s="374"/>
      <c r="F231" s="375" t="s">
        <v>247</v>
      </c>
    </row>
    <row r="232" spans="1:6" ht="30" customHeight="1" x14ac:dyDescent="0.15">
      <c r="A232" s="372" t="s">
        <v>175</v>
      </c>
      <c r="B232" s="370">
        <v>31</v>
      </c>
      <c r="C232" s="370" t="s">
        <v>7</v>
      </c>
      <c r="D232" s="373"/>
      <c r="E232" s="374"/>
      <c r="F232" s="375"/>
    </row>
    <row r="233" spans="1:6" ht="30" customHeight="1" x14ac:dyDescent="0.15">
      <c r="A233" s="372" t="s">
        <v>311</v>
      </c>
      <c r="B233" s="370">
        <f>2*31</f>
        <v>62</v>
      </c>
      <c r="C233" s="370" t="s">
        <v>63</v>
      </c>
      <c r="D233" s="373"/>
      <c r="E233" s="374"/>
      <c r="F233" s="375" t="s">
        <v>247</v>
      </c>
    </row>
    <row r="234" spans="1:6" ht="30" customHeight="1" x14ac:dyDescent="0.15">
      <c r="A234" s="372" t="s">
        <v>74</v>
      </c>
      <c r="B234" s="370">
        <v>31</v>
      </c>
      <c r="C234" s="370" t="s">
        <v>7</v>
      </c>
      <c r="D234" s="373"/>
      <c r="E234" s="374"/>
      <c r="F234" s="375"/>
    </row>
    <row r="235" spans="1:6" ht="30" customHeight="1" x14ac:dyDescent="0.15">
      <c r="A235" s="372" t="s">
        <v>187</v>
      </c>
      <c r="B235" s="370">
        <f>2*31</f>
        <v>62</v>
      </c>
      <c r="C235" s="370" t="s">
        <v>63</v>
      </c>
      <c r="D235" s="373"/>
      <c r="E235" s="374"/>
      <c r="F235" s="375" t="s">
        <v>247</v>
      </c>
    </row>
    <row r="236" spans="1:6" ht="30" customHeight="1" x14ac:dyDescent="0.15">
      <c r="A236" s="372" t="s">
        <v>77</v>
      </c>
      <c r="B236" s="370">
        <f>5*31</f>
        <v>155</v>
      </c>
      <c r="C236" s="370" t="s">
        <v>63</v>
      </c>
      <c r="D236" s="373"/>
      <c r="E236" s="374"/>
      <c r="F236" s="375" t="s">
        <v>304</v>
      </c>
    </row>
    <row r="237" spans="1:6" ht="30" customHeight="1" x14ac:dyDescent="0.15">
      <c r="A237" s="372" t="s">
        <v>171</v>
      </c>
      <c r="B237" s="370">
        <v>31</v>
      </c>
      <c r="C237" s="370" t="s">
        <v>7</v>
      </c>
      <c r="D237" s="373"/>
      <c r="E237" s="374"/>
      <c r="F237" s="375"/>
    </row>
    <row r="238" spans="1:6" ht="30" customHeight="1" x14ac:dyDescent="0.15">
      <c r="A238" s="372" t="s">
        <v>189</v>
      </c>
      <c r="B238" s="370">
        <f>2*31</f>
        <v>62</v>
      </c>
      <c r="C238" s="370" t="s">
        <v>63</v>
      </c>
      <c r="D238" s="373"/>
      <c r="E238" s="374"/>
      <c r="F238" s="375" t="s">
        <v>247</v>
      </c>
    </row>
    <row r="239" spans="1:6" ht="30" customHeight="1" x14ac:dyDescent="0.15">
      <c r="A239" s="372" t="s">
        <v>176</v>
      </c>
      <c r="B239" s="370">
        <f>5*31</f>
        <v>155</v>
      </c>
      <c r="C239" s="370" t="s">
        <v>63</v>
      </c>
      <c r="D239" s="373"/>
      <c r="E239" s="374"/>
      <c r="F239" s="375" t="s">
        <v>304</v>
      </c>
    </row>
    <row r="240" spans="1:6" ht="30" customHeight="1" x14ac:dyDescent="0.15">
      <c r="A240" s="377" t="s">
        <v>34</v>
      </c>
      <c r="B240" s="370"/>
      <c r="C240" s="370"/>
      <c r="D240" s="378"/>
      <c r="E240" s="374"/>
      <c r="F240" s="370"/>
    </row>
    <row r="264" spans="1:6" ht="15" customHeight="1" x14ac:dyDescent="0.15">
      <c r="A264" s="517" t="s">
        <v>157</v>
      </c>
      <c r="B264" s="517"/>
      <c r="C264" s="517"/>
      <c r="D264" s="517"/>
      <c r="E264" s="517"/>
      <c r="F264" s="517"/>
    </row>
    <row r="265" spans="1:6" ht="15" customHeight="1" x14ac:dyDescent="0.15">
      <c r="A265" s="515" t="s">
        <v>164</v>
      </c>
      <c r="B265" s="516"/>
      <c r="C265" s="516"/>
      <c r="D265" s="516"/>
      <c r="E265" s="516"/>
      <c r="F265" s="516"/>
    </row>
    <row r="266" spans="1:6" ht="15" customHeight="1" x14ac:dyDescent="0.15">
      <c r="A266" s="216" t="s">
        <v>374</v>
      </c>
    </row>
    <row r="267" spans="1:6" ht="15" customHeight="1" x14ac:dyDescent="0.15">
      <c r="A267" s="370" t="s">
        <v>33</v>
      </c>
      <c r="B267" s="370" t="s">
        <v>19</v>
      </c>
      <c r="C267" s="370" t="s">
        <v>20</v>
      </c>
      <c r="D267" s="370" t="s">
        <v>21</v>
      </c>
      <c r="E267" s="371" t="s">
        <v>22</v>
      </c>
      <c r="F267" s="370" t="s">
        <v>23</v>
      </c>
    </row>
    <row r="268" spans="1:6" ht="30" customHeight="1" x14ac:dyDescent="0.15">
      <c r="A268" s="372" t="s">
        <v>3</v>
      </c>
      <c r="B268" s="370">
        <v>30</v>
      </c>
      <c r="C268" s="370" t="s">
        <v>7</v>
      </c>
      <c r="D268" s="373"/>
      <c r="E268" s="374"/>
      <c r="F268" s="375"/>
    </row>
    <row r="269" spans="1:6" ht="30" customHeight="1" x14ac:dyDescent="0.15">
      <c r="A269" s="372" t="s">
        <v>62</v>
      </c>
      <c r="B269" s="370">
        <v>30</v>
      </c>
      <c r="C269" s="370" t="s">
        <v>7</v>
      </c>
      <c r="D269" s="373"/>
      <c r="E269" s="374"/>
      <c r="F269" s="375"/>
    </row>
    <row r="270" spans="1:6" ht="30" customHeight="1" x14ac:dyDescent="0.15">
      <c r="A270" s="372" t="s">
        <v>184</v>
      </c>
      <c r="B270" s="370">
        <f>2*30</f>
        <v>60</v>
      </c>
      <c r="C270" s="370" t="s">
        <v>63</v>
      </c>
      <c r="D270" s="373"/>
      <c r="E270" s="374"/>
      <c r="F270" s="375" t="s">
        <v>312</v>
      </c>
    </row>
    <row r="271" spans="1:6" ht="30" customHeight="1" x14ac:dyDescent="0.15">
      <c r="A271" s="372" t="s">
        <v>64</v>
      </c>
      <c r="B271" s="370">
        <v>30</v>
      </c>
      <c r="C271" s="370" t="s">
        <v>7</v>
      </c>
      <c r="D271" s="373"/>
      <c r="E271" s="374"/>
      <c r="F271" s="375"/>
    </row>
    <row r="272" spans="1:6" ht="30" customHeight="1" x14ac:dyDescent="0.15">
      <c r="A272" s="372" t="s">
        <v>186</v>
      </c>
      <c r="B272" s="370">
        <f>2*30</f>
        <v>60</v>
      </c>
      <c r="C272" s="370" t="s">
        <v>63</v>
      </c>
      <c r="D272" s="373"/>
      <c r="E272" s="374"/>
      <c r="F272" s="375" t="s">
        <v>312</v>
      </c>
    </row>
    <row r="273" spans="1:6" ht="30" customHeight="1" x14ac:dyDescent="0.15">
      <c r="A273" s="372" t="s">
        <v>76</v>
      </c>
      <c r="B273" s="370">
        <f>5*30</f>
        <v>150</v>
      </c>
      <c r="C273" s="370" t="s">
        <v>63</v>
      </c>
      <c r="D273" s="373"/>
      <c r="E273" s="374"/>
      <c r="F273" s="375" t="s">
        <v>385</v>
      </c>
    </row>
    <row r="274" spans="1:6" ht="30" customHeight="1" x14ac:dyDescent="0.15">
      <c r="A274" s="372" t="s">
        <v>65</v>
      </c>
      <c r="B274" s="370">
        <v>30</v>
      </c>
      <c r="C274" s="370" t="s">
        <v>7</v>
      </c>
      <c r="D274" s="373"/>
      <c r="E274" s="374"/>
      <c r="F274" s="375"/>
    </row>
    <row r="275" spans="1:6" ht="30" customHeight="1" x14ac:dyDescent="0.15">
      <c r="A275" s="372" t="s">
        <v>185</v>
      </c>
      <c r="B275" s="370">
        <f>2*30</f>
        <v>60</v>
      </c>
      <c r="C275" s="370" t="s">
        <v>63</v>
      </c>
      <c r="D275" s="373"/>
      <c r="E275" s="374"/>
      <c r="F275" s="375" t="s">
        <v>312</v>
      </c>
    </row>
    <row r="276" spans="1:6" ht="30" customHeight="1" x14ac:dyDescent="0.15">
      <c r="A276" s="372" t="s">
        <v>175</v>
      </c>
      <c r="B276" s="370">
        <v>30</v>
      </c>
      <c r="C276" s="370" t="s">
        <v>7</v>
      </c>
      <c r="D276" s="373"/>
      <c r="E276" s="374"/>
      <c r="F276" s="375"/>
    </row>
    <row r="277" spans="1:6" ht="30" customHeight="1" x14ac:dyDescent="0.15">
      <c r="A277" s="372" t="s">
        <v>188</v>
      </c>
      <c r="B277" s="370">
        <f>2*30</f>
        <v>60</v>
      </c>
      <c r="C277" s="370" t="s">
        <v>63</v>
      </c>
      <c r="D277" s="373"/>
      <c r="E277" s="374"/>
      <c r="F277" s="375" t="s">
        <v>312</v>
      </c>
    </row>
    <row r="278" spans="1:6" ht="30" customHeight="1" x14ac:dyDescent="0.15">
      <c r="A278" s="372" t="s">
        <v>74</v>
      </c>
      <c r="B278" s="370">
        <v>30</v>
      </c>
      <c r="C278" s="370" t="s">
        <v>7</v>
      </c>
      <c r="D278" s="373"/>
      <c r="E278" s="374"/>
      <c r="F278" s="375"/>
    </row>
    <row r="279" spans="1:6" ht="30" customHeight="1" x14ac:dyDescent="0.15">
      <c r="A279" s="372" t="s">
        <v>187</v>
      </c>
      <c r="B279" s="370">
        <f>2*30</f>
        <v>60</v>
      </c>
      <c r="C279" s="370" t="s">
        <v>63</v>
      </c>
      <c r="D279" s="373"/>
      <c r="E279" s="374"/>
      <c r="F279" s="375" t="s">
        <v>312</v>
      </c>
    </row>
    <row r="280" spans="1:6" ht="30" customHeight="1" x14ac:dyDescent="0.15">
      <c r="A280" s="372" t="s">
        <v>77</v>
      </c>
      <c r="B280" s="370">
        <f>5*30</f>
        <v>150</v>
      </c>
      <c r="C280" s="370" t="s">
        <v>63</v>
      </c>
      <c r="D280" s="373"/>
      <c r="E280" s="374"/>
      <c r="F280" s="375" t="s">
        <v>385</v>
      </c>
    </row>
    <row r="281" spans="1:6" ht="30" customHeight="1" x14ac:dyDescent="0.15">
      <c r="A281" s="372" t="s">
        <v>171</v>
      </c>
      <c r="B281" s="370">
        <v>30</v>
      </c>
      <c r="C281" s="370" t="s">
        <v>7</v>
      </c>
      <c r="D281" s="373"/>
      <c r="E281" s="374"/>
      <c r="F281" s="375"/>
    </row>
    <row r="282" spans="1:6" ht="30" customHeight="1" x14ac:dyDescent="0.15">
      <c r="A282" s="372" t="s">
        <v>189</v>
      </c>
      <c r="B282" s="370">
        <f>2*30</f>
        <v>60</v>
      </c>
      <c r="C282" s="370" t="s">
        <v>63</v>
      </c>
      <c r="D282" s="373"/>
      <c r="E282" s="374"/>
      <c r="F282" s="375" t="s">
        <v>312</v>
      </c>
    </row>
    <row r="283" spans="1:6" ht="30" customHeight="1" x14ac:dyDescent="0.15">
      <c r="A283" s="372" t="s">
        <v>176</v>
      </c>
      <c r="B283" s="370">
        <f>5*30</f>
        <v>150</v>
      </c>
      <c r="C283" s="370" t="s">
        <v>63</v>
      </c>
      <c r="D283" s="373"/>
      <c r="E283" s="374"/>
      <c r="F283" s="375" t="s">
        <v>385</v>
      </c>
    </row>
    <row r="284" spans="1:6" ht="30" customHeight="1" x14ac:dyDescent="0.15">
      <c r="A284" s="377" t="s">
        <v>34</v>
      </c>
      <c r="B284" s="370"/>
      <c r="C284" s="370"/>
      <c r="D284" s="378"/>
      <c r="E284" s="374"/>
      <c r="F284" s="370"/>
    </row>
    <row r="308" spans="1:6" ht="15" customHeight="1" x14ac:dyDescent="0.15">
      <c r="A308" s="517" t="s">
        <v>157</v>
      </c>
      <c r="B308" s="517"/>
      <c r="C308" s="517"/>
      <c r="D308" s="517"/>
      <c r="E308" s="517"/>
      <c r="F308" s="517"/>
    </row>
    <row r="309" spans="1:6" ht="15" customHeight="1" x14ac:dyDescent="0.15">
      <c r="A309" s="515" t="s">
        <v>255</v>
      </c>
      <c r="B309" s="516"/>
      <c r="C309" s="516"/>
      <c r="D309" s="516"/>
      <c r="E309" s="516"/>
      <c r="F309" s="516"/>
    </row>
    <row r="310" spans="1:6" ht="15" customHeight="1" x14ac:dyDescent="0.15">
      <c r="A310" s="216" t="s">
        <v>285</v>
      </c>
    </row>
    <row r="311" spans="1:6" ht="15" customHeight="1" x14ac:dyDescent="0.15">
      <c r="A311" s="370" t="s">
        <v>33</v>
      </c>
      <c r="B311" s="370" t="s">
        <v>19</v>
      </c>
      <c r="C311" s="370" t="s">
        <v>20</v>
      </c>
      <c r="D311" s="370" t="s">
        <v>21</v>
      </c>
      <c r="E311" s="371" t="s">
        <v>22</v>
      </c>
      <c r="F311" s="370" t="s">
        <v>23</v>
      </c>
    </row>
    <row r="312" spans="1:6" ht="30" customHeight="1" x14ac:dyDescent="0.15">
      <c r="A312" s="372" t="s">
        <v>3</v>
      </c>
      <c r="B312" s="370">
        <v>1</v>
      </c>
      <c r="C312" s="370" t="s">
        <v>7</v>
      </c>
      <c r="D312" s="373"/>
      <c r="E312" s="374"/>
      <c r="F312" s="375"/>
    </row>
    <row r="313" spans="1:6" ht="30" customHeight="1" x14ac:dyDescent="0.15">
      <c r="A313" s="372" t="s">
        <v>408</v>
      </c>
      <c r="B313" s="370">
        <v>1</v>
      </c>
      <c r="C313" s="370" t="s">
        <v>391</v>
      </c>
      <c r="D313" s="373"/>
      <c r="E313" s="374"/>
      <c r="F313" s="375" t="s">
        <v>78</v>
      </c>
    </row>
    <row r="314" spans="1:6" ht="30" customHeight="1" x14ac:dyDescent="0.15">
      <c r="A314" s="372" t="s">
        <v>64</v>
      </c>
      <c r="B314" s="370">
        <v>1</v>
      </c>
      <c r="C314" s="370" t="s">
        <v>7</v>
      </c>
      <c r="D314" s="373"/>
      <c r="E314" s="374"/>
      <c r="F314" s="375"/>
    </row>
    <row r="315" spans="1:6" ht="30" customHeight="1" x14ac:dyDescent="0.15">
      <c r="A315" s="372" t="s">
        <v>186</v>
      </c>
      <c r="B315" s="370">
        <v>1</v>
      </c>
      <c r="C315" s="370" t="s">
        <v>63</v>
      </c>
      <c r="D315" s="373"/>
      <c r="E315" s="374"/>
      <c r="F315" s="375" t="s">
        <v>78</v>
      </c>
    </row>
    <row r="316" spans="1:6" ht="30" customHeight="1" x14ac:dyDescent="0.15">
      <c r="A316" s="372" t="s">
        <v>15</v>
      </c>
      <c r="B316" s="370">
        <v>1</v>
      </c>
      <c r="C316" s="370" t="s">
        <v>7</v>
      </c>
      <c r="D316" s="373"/>
      <c r="E316" s="374"/>
      <c r="F316" s="375"/>
    </row>
    <row r="317" spans="1:6" ht="30" customHeight="1" x14ac:dyDescent="0.15">
      <c r="A317" s="372" t="s">
        <v>187</v>
      </c>
      <c r="B317" s="370">
        <v>1</v>
      </c>
      <c r="C317" s="370" t="s">
        <v>63</v>
      </c>
      <c r="D317" s="373"/>
      <c r="E317" s="374"/>
      <c r="F317" s="375" t="s">
        <v>78</v>
      </c>
    </row>
    <row r="318" spans="1:6" ht="30" customHeight="1" x14ac:dyDescent="0.15">
      <c r="A318" s="372" t="s">
        <v>72</v>
      </c>
      <c r="B318" s="370">
        <v>1</v>
      </c>
      <c r="C318" s="370" t="s">
        <v>7</v>
      </c>
      <c r="D318" s="374"/>
      <c r="E318" s="374"/>
      <c r="F318" s="375"/>
    </row>
    <row r="319" spans="1:6" ht="30" customHeight="1" x14ac:dyDescent="0.15">
      <c r="A319" s="377" t="s">
        <v>34</v>
      </c>
      <c r="B319" s="370"/>
      <c r="C319" s="370"/>
      <c r="D319" s="378"/>
      <c r="E319" s="374"/>
      <c r="F319" s="370"/>
    </row>
    <row r="321" spans="1:6" ht="15" customHeight="1" x14ac:dyDescent="0.15">
      <c r="A321" s="515"/>
      <c r="B321" s="516"/>
      <c r="C321" s="516"/>
      <c r="D321" s="516"/>
      <c r="E321" s="516"/>
      <c r="F321" s="516"/>
    </row>
    <row r="322" spans="1:6" ht="15" customHeight="1" x14ac:dyDescent="0.15">
      <c r="A322" s="216" t="s">
        <v>286</v>
      </c>
    </row>
    <row r="323" spans="1:6" ht="15" customHeight="1" x14ac:dyDescent="0.15">
      <c r="A323" s="370" t="s">
        <v>33</v>
      </c>
      <c r="B323" s="370" t="s">
        <v>19</v>
      </c>
      <c r="C323" s="370" t="s">
        <v>20</v>
      </c>
      <c r="D323" s="370" t="s">
        <v>21</v>
      </c>
      <c r="E323" s="371" t="s">
        <v>22</v>
      </c>
      <c r="F323" s="370" t="s">
        <v>23</v>
      </c>
    </row>
    <row r="324" spans="1:6" ht="30" customHeight="1" x14ac:dyDescent="0.15">
      <c r="A324" s="372" t="s">
        <v>3</v>
      </c>
      <c r="B324" s="370">
        <v>30</v>
      </c>
      <c r="C324" s="370" t="s">
        <v>7</v>
      </c>
      <c r="D324" s="373"/>
      <c r="E324" s="374"/>
      <c r="F324" s="375"/>
    </row>
    <row r="325" spans="1:6" ht="30" customHeight="1" x14ac:dyDescent="0.15">
      <c r="A325" s="372" t="s">
        <v>410</v>
      </c>
      <c r="B325" s="370">
        <v>20</v>
      </c>
      <c r="C325" s="370" t="s">
        <v>391</v>
      </c>
      <c r="D325" s="373"/>
      <c r="E325" s="374"/>
      <c r="F325" s="375" t="s">
        <v>459</v>
      </c>
    </row>
    <row r="326" spans="1:6" ht="30" customHeight="1" x14ac:dyDescent="0.15">
      <c r="A326" s="372" t="s">
        <v>62</v>
      </c>
      <c r="B326" s="370">
        <v>30</v>
      </c>
      <c r="C326" s="370" t="s">
        <v>7</v>
      </c>
      <c r="D326" s="373"/>
      <c r="E326" s="374"/>
      <c r="F326" s="375"/>
    </row>
    <row r="327" spans="1:6" ht="30" customHeight="1" x14ac:dyDescent="0.15">
      <c r="A327" s="372" t="s">
        <v>70</v>
      </c>
      <c r="B327" s="370">
        <v>75</v>
      </c>
      <c r="C327" s="370" t="s">
        <v>63</v>
      </c>
      <c r="D327" s="373"/>
      <c r="E327" s="374"/>
      <c r="F327" s="375" t="s">
        <v>415</v>
      </c>
    </row>
    <row r="328" spans="1:6" ht="30" customHeight="1" x14ac:dyDescent="0.15">
      <c r="A328" s="372" t="s">
        <v>64</v>
      </c>
      <c r="B328" s="370">
        <v>30</v>
      </c>
      <c r="C328" s="370" t="s">
        <v>7</v>
      </c>
      <c r="D328" s="373"/>
      <c r="E328" s="374"/>
      <c r="F328" s="375"/>
    </row>
    <row r="329" spans="1:6" ht="30" customHeight="1" x14ac:dyDescent="0.15">
      <c r="A329" s="372" t="s">
        <v>65</v>
      </c>
      <c r="B329" s="370">
        <v>30</v>
      </c>
      <c r="C329" s="370" t="s">
        <v>7</v>
      </c>
      <c r="D329" s="373"/>
      <c r="E329" s="374"/>
      <c r="F329" s="375"/>
    </row>
    <row r="330" spans="1:6" ht="30" customHeight="1" x14ac:dyDescent="0.15">
      <c r="A330" s="372" t="s">
        <v>71</v>
      </c>
      <c r="B330" s="370">
        <v>75</v>
      </c>
      <c r="C330" s="370" t="s">
        <v>63</v>
      </c>
      <c r="D330" s="373"/>
      <c r="E330" s="374"/>
      <c r="F330" s="375" t="s">
        <v>415</v>
      </c>
    </row>
    <row r="331" spans="1:6" ht="30" customHeight="1" x14ac:dyDescent="0.15">
      <c r="A331" s="372" t="s">
        <v>393</v>
      </c>
      <c r="B331" s="370">
        <v>120</v>
      </c>
      <c r="C331" s="370" t="s">
        <v>391</v>
      </c>
      <c r="D331" s="373"/>
      <c r="E331" s="374"/>
      <c r="F331" s="375" t="s">
        <v>460</v>
      </c>
    </row>
    <row r="332" spans="1:6" ht="30" customHeight="1" x14ac:dyDescent="0.15">
      <c r="A332" s="372" t="s">
        <v>394</v>
      </c>
      <c r="B332" s="370">
        <f>ROUNDDOWN(2.5*20,1)</f>
        <v>50</v>
      </c>
      <c r="C332" s="370" t="s">
        <v>63</v>
      </c>
      <c r="D332" s="373"/>
      <c r="E332" s="374"/>
      <c r="F332" s="375" t="s">
        <v>461</v>
      </c>
    </row>
    <row r="333" spans="1:6" ht="30" customHeight="1" x14ac:dyDescent="0.15">
      <c r="A333" s="372" t="s">
        <v>395</v>
      </c>
      <c r="B333" s="370">
        <v>10</v>
      </c>
      <c r="C333" s="370" t="s">
        <v>7</v>
      </c>
      <c r="D333" s="373"/>
      <c r="E333" s="374"/>
      <c r="F333" s="375"/>
    </row>
    <row r="334" spans="1:6" ht="30" customHeight="1" x14ac:dyDescent="0.15">
      <c r="A334" s="372" t="s">
        <v>403</v>
      </c>
      <c r="B334" s="370">
        <f>ROUNDDOWN(2.5*10,1)</f>
        <v>25</v>
      </c>
      <c r="C334" s="370" t="s">
        <v>63</v>
      </c>
      <c r="D334" s="373"/>
      <c r="E334" s="374"/>
      <c r="F334" s="375" t="s">
        <v>462</v>
      </c>
    </row>
    <row r="335" spans="1:6" ht="30" customHeight="1" x14ac:dyDescent="0.15">
      <c r="A335" s="372" t="s">
        <v>66</v>
      </c>
      <c r="B335" s="370">
        <v>30</v>
      </c>
      <c r="C335" s="370" t="s">
        <v>7</v>
      </c>
      <c r="D335" s="373"/>
      <c r="E335" s="374"/>
      <c r="F335" s="375"/>
    </row>
    <row r="336" spans="1:6" ht="30" customHeight="1" x14ac:dyDescent="0.15">
      <c r="A336" s="372" t="s">
        <v>396</v>
      </c>
      <c r="B336" s="370">
        <v>10</v>
      </c>
      <c r="C336" s="370" t="s">
        <v>7</v>
      </c>
      <c r="D336" s="373"/>
      <c r="E336" s="374"/>
      <c r="F336" s="375"/>
    </row>
    <row r="337" spans="1:6" ht="30" customHeight="1" x14ac:dyDescent="0.15">
      <c r="A337" s="372" t="s">
        <v>72</v>
      </c>
      <c r="B337" s="370">
        <v>30</v>
      </c>
      <c r="C337" s="370" t="s">
        <v>7</v>
      </c>
      <c r="D337" s="374"/>
      <c r="E337" s="374"/>
      <c r="F337" s="375"/>
    </row>
    <row r="338" spans="1:6" ht="30" customHeight="1" x14ac:dyDescent="0.15">
      <c r="A338" s="377" t="s">
        <v>34</v>
      </c>
      <c r="B338" s="370"/>
      <c r="C338" s="370"/>
      <c r="D338" s="378"/>
      <c r="E338" s="374"/>
      <c r="F338" s="370"/>
    </row>
    <row r="346" spans="1:6" ht="15" customHeight="1" x14ac:dyDescent="0.15">
      <c r="A346" s="517" t="s">
        <v>157</v>
      </c>
      <c r="B346" s="517"/>
      <c r="C346" s="517"/>
      <c r="D346" s="517"/>
      <c r="E346" s="517"/>
      <c r="F346" s="517"/>
    </row>
    <row r="347" spans="1:6" ht="15" customHeight="1" x14ac:dyDescent="0.15">
      <c r="A347" s="515" t="s">
        <v>165</v>
      </c>
      <c r="B347" s="516"/>
      <c r="C347" s="516"/>
      <c r="D347" s="516"/>
      <c r="E347" s="516"/>
      <c r="F347" s="516"/>
    </row>
    <row r="348" spans="1:6" ht="15" customHeight="1" x14ac:dyDescent="0.15">
      <c r="A348" s="216" t="s">
        <v>287</v>
      </c>
    </row>
    <row r="349" spans="1:6" ht="15" customHeight="1" x14ac:dyDescent="0.15">
      <c r="A349" s="370" t="s">
        <v>33</v>
      </c>
      <c r="B349" s="370" t="s">
        <v>19</v>
      </c>
      <c r="C349" s="370" t="s">
        <v>20</v>
      </c>
      <c r="D349" s="370" t="s">
        <v>21</v>
      </c>
      <c r="E349" s="371" t="s">
        <v>22</v>
      </c>
      <c r="F349" s="370" t="s">
        <v>23</v>
      </c>
    </row>
    <row r="350" spans="1:6" ht="30" customHeight="1" x14ac:dyDescent="0.15">
      <c r="A350" s="372" t="s">
        <v>3</v>
      </c>
      <c r="B350" s="370">
        <v>15</v>
      </c>
      <c r="C350" s="370" t="s">
        <v>7</v>
      </c>
      <c r="D350" s="373"/>
      <c r="E350" s="374"/>
      <c r="F350" s="375"/>
    </row>
    <row r="351" spans="1:6" ht="30" customHeight="1" x14ac:dyDescent="0.15">
      <c r="A351" s="372" t="s">
        <v>62</v>
      </c>
      <c r="B351" s="370">
        <v>15</v>
      </c>
      <c r="C351" s="370" t="s">
        <v>7</v>
      </c>
      <c r="D351" s="373"/>
      <c r="E351" s="374"/>
      <c r="F351" s="375"/>
    </row>
    <row r="352" spans="1:6" ht="30" customHeight="1" x14ac:dyDescent="0.15">
      <c r="A352" s="372" t="s">
        <v>250</v>
      </c>
      <c r="B352" s="370">
        <f>4*15</f>
        <v>60</v>
      </c>
      <c r="C352" s="370" t="s">
        <v>63</v>
      </c>
      <c r="D352" s="373"/>
      <c r="E352" s="374"/>
      <c r="F352" s="375" t="s">
        <v>251</v>
      </c>
    </row>
    <row r="353" spans="1:6" ht="30" customHeight="1" x14ac:dyDescent="0.15">
      <c r="A353" s="372" t="s">
        <v>70</v>
      </c>
      <c r="B353" s="370">
        <v>15</v>
      </c>
      <c r="C353" s="370" t="s">
        <v>63</v>
      </c>
      <c r="D353" s="373"/>
      <c r="E353" s="374"/>
      <c r="F353" s="375" t="s">
        <v>416</v>
      </c>
    </row>
    <row r="354" spans="1:6" ht="30" customHeight="1" x14ac:dyDescent="0.15">
      <c r="A354" s="372" t="s">
        <v>65</v>
      </c>
      <c r="B354" s="370">
        <v>15</v>
      </c>
      <c r="C354" s="370" t="s">
        <v>7</v>
      </c>
      <c r="D354" s="373"/>
      <c r="E354" s="374"/>
      <c r="F354" s="375"/>
    </row>
    <row r="355" spans="1:6" ht="30" customHeight="1" x14ac:dyDescent="0.15">
      <c r="A355" s="372" t="s">
        <v>253</v>
      </c>
      <c r="B355" s="370">
        <f>4*15</f>
        <v>60</v>
      </c>
      <c r="C355" s="370" t="s">
        <v>63</v>
      </c>
      <c r="D355" s="373"/>
      <c r="E355" s="374"/>
      <c r="F355" s="375" t="s">
        <v>251</v>
      </c>
    </row>
    <row r="356" spans="1:6" ht="30" customHeight="1" x14ac:dyDescent="0.15">
      <c r="A356" s="372" t="s">
        <v>252</v>
      </c>
      <c r="B356" s="370">
        <v>15</v>
      </c>
      <c r="C356" s="370" t="s">
        <v>63</v>
      </c>
      <c r="D356" s="373"/>
      <c r="E356" s="374"/>
      <c r="F356" s="375" t="s">
        <v>416</v>
      </c>
    </row>
    <row r="357" spans="1:6" ht="30" customHeight="1" x14ac:dyDescent="0.15">
      <c r="A357" s="372" t="s">
        <v>393</v>
      </c>
      <c r="B357" s="370">
        <f>ROUNDDOWN(4.5*9.3,1)</f>
        <v>41.8</v>
      </c>
      <c r="C357" s="370" t="s">
        <v>391</v>
      </c>
      <c r="D357" s="373"/>
      <c r="E357" s="374"/>
      <c r="F357" s="375" t="s">
        <v>463</v>
      </c>
    </row>
    <row r="358" spans="1:6" ht="30" customHeight="1" x14ac:dyDescent="0.15">
      <c r="A358" s="372" t="s">
        <v>411</v>
      </c>
      <c r="B358" s="370">
        <v>9.3000000000000007</v>
      </c>
      <c r="C358" s="370" t="s">
        <v>63</v>
      </c>
      <c r="D358" s="373"/>
      <c r="E358" s="374"/>
      <c r="F358" s="375" t="s">
        <v>464</v>
      </c>
    </row>
    <row r="359" spans="1:6" ht="30" customHeight="1" x14ac:dyDescent="0.15">
      <c r="A359" s="372" t="s">
        <v>395</v>
      </c>
      <c r="B359" s="370">
        <v>5.7</v>
      </c>
      <c r="C359" s="370" t="s">
        <v>7</v>
      </c>
      <c r="D359" s="373"/>
      <c r="E359" s="374"/>
      <c r="F359" s="375"/>
    </row>
    <row r="360" spans="1:6" ht="30" customHeight="1" x14ac:dyDescent="0.15">
      <c r="A360" s="372" t="s">
        <v>412</v>
      </c>
      <c r="B360" s="370">
        <f>ROUNDDOWN(4*5.7,1)</f>
        <v>22.8</v>
      </c>
      <c r="C360" s="370" t="s">
        <v>63</v>
      </c>
      <c r="D360" s="373"/>
      <c r="E360" s="374"/>
      <c r="F360" s="375" t="s">
        <v>465</v>
      </c>
    </row>
    <row r="361" spans="1:6" ht="30" customHeight="1" x14ac:dyDescent="0.15">
      <c r="A361" s="372" t="s">
        <v>413</v>
      </c>
      <c r="B361" s="370">
        <f>ROUNDDOWN(1*5.7,1)</f>
        <v>5.7</v>
      </c>
      <c r="C361" s="370" t="s">
        <v>391</v>
      </c>
      <c r="D361" s="373"/>
      <c r="E361" s="374"/>
      <c r="F361" s="375" t="s">
        <v>466</v>
      </c>
    </row>
    <row r="362" spans="1:6" ht="30" customHeight="1" x14ac:dyDescent="0.15">
      <c r="A362" s="372" t="s">
        <v>72</v>
      </c>
      <c r="B362" s="370">
        <v>15</v>
      </c>
      <c r="C362" s="370" t="s">
        <v>7</v>
      </c>
      <c r="D362" s="373"/>
      <c r="E362" s="374"/>
      <c r="F362" s="375"/>
    </row>
    <row r="363" spans="1:6" ht="30" customHeight="1" x14ac:dyDescent="0.15">
      <c r="A363" s="377" t="s">
        <v>34</v>
      </c>
      <c r="B363" s="370"/>
      <c r="C363" s="370"/>
      <c r="D363" s="378"/>
      <c r="E363" s="374"/>
      <c r="F363" s="370"/>
    </row>
    <row r="365" spans="1:6" ht="15" customHeight="1" x14ac:dyDescent="0.15">
      <c r="A365" s="216" t="s">
        <v>288</v>
      </c>
    </row>
    <row r="366" spans="1:6" ht="15" customHeight="1" x14ac:dyDescent="0.15">
      <c r="A366" s="370" t="s">
        <v>33</v>
      </c>
      <c r="B366" s="370" t="s">
        <v>19</v>
      </c>
      <c r="C366" s="370" t="s">
        <v>20</v>
      </c>
      <c r="D366" s="370" t="s">
        <v>21</v>
      </c>
      <c r="E366" s="371" t="s">
        <v>22</v>
      </c>
      <c r="F366" s="370" t="s">
        <v>23</v>
      </c>
    </row>
    <row r="367" spans="1:6" ht="30" customHeight="1" x14ac:dyDescent="0.15">
      <c r="A367" s="372" t="s">
        <v>3</v>
      </c>
      <c r="B367" s="370">
        <v>15</v>
      </c>
      <c r="C367" s="370" t="s">
        <v>7</v>
      </c>
      <c r="D367" s="373"/>
      <c r="E367" s="374"/>
      <c r="F367" s="375"/>
    </row>
    <row r="368" spans="1:6" ht="30" customHeight="1" x14ac:dyDescent="0.15">
      <c r="A368" s="372" t="s">
        <v>62</v>
      </c>
      <c r="B368" s="370">
        <v>15</v>
      </c>
      <c r="C368" s="370" t="s">
        <v>7</v>
      </c>
      <c r="D368" s="373"/>
      <c r="E368" s="374"/>
      <c r="F368" s="375"/>
    </row>
    <row r="369" spans="1:6" ht="30" customHeight="1" x14ac:dyDescent="0.15">
      <c r="A369" s="372" t="s">
        <v>65</v>
      </c>
      <c r="B369" s="370">
        <v>15</v>
      </c>
      <c r="C369" s="370" t="s">
        <v>7</v>
      </c>
      <c r="D369" s="373"/>
      <c r="E369" s="374"/>
      <c r="F369" s="375"/>
    </row>
    <row r="370" spans="1:6" ht="30" customHeight="1" x14ac:dyDescent="0.15">
      <c r="A370" s="372" t="s">
        <v>395</v>
      </c>
      <c r="B370" s="370">
        <v>5.3</v>
      </c>
      <c r="C370" s="370" t="s">
        <v>7</v>
      </c>
      <c r="D370" s="373"/>
      <c r="E370" s="374"/>
      <c r="F370" s="375"/>
    </row>
    <row r="371" spans="1:6" ht="30" customHeight="1" x14ac:dyDescent="0.15">
      <c r="A371" s="372" t="s">
        <v>72</v>
      </c>
      <c r="B371" s="370">
        <v>15</v>
      </c>
      <c r="C371" s="370" t="s">
        <v>7</v>
      </c>
      <c r="D371" s="374"/>
      <c r="E371" s="374"/>
      <c r="F371" s="375"/>
    </row>
    <row r="372" spans="1:6" ht="30" customHeight="1" x14ac:dyDescent="0.15">
      <c r="A372" s="377" t="s">
        <v>34</v>
      </c>
      <c r="B372" s="370"/>
      <c r="C372" s="370"/>
      <c r="D372" s="378"/>
      <c r="E372" s="374"/>
      <c r="F372" s="370"/>
    </row>
    <row r="387" spans="1:6" ht="15" customHeight="1" x14ac:dyDescent="0.15">
      <c r="A387" s="517" t="s">
        <v>157</v>
      </c>
      <c r="B387" s="517"/>
      <c r="C387" s="517"/>
      <c r="D387" s="517"/>
      <c r="E387" s="517"/>
      <c r="F387" s="517"/>
    </row>
    <row r="388" spans="1:6" ht="15" customHeight="1" x14ac:dyDescent="0.15">
      <c r="A388" s="515" t="s">
        <v>256</v>
      </c>
      <c r="B388" s="516"/>
      <c r="C388" s="516"/>
      <c r="D388" s="516"/>
      <c r="E388" s="516"/>
      <c r="F388" s="516"/>
    </row>
    <row r="389" spans="1:6" ht="15" customHeight="1" x14ac:dyDescent="0.15">
      <c r="A389" s="216" t="s">
        <v>289</v>
      </c>
    </row>
    <row r="390" spans="1:6" ht="15" customHeight="1" x14ac:dyDescent="0.15">
      <c r="A390" s="370" t="s">
        <v>33</v>
      </c>
      <c r="B390" s="370" t="s">
        <v>19</v>
      </c>
      <c r="C390" s="370" t="s">
        <v>20</v>
      </c>
      <c r="D390" s="370" t="s">
        <v>21</v>
      </c>
      <c r="E390" s="371" t="s">
        <v>22</v>
      </c>
      <c r="F390" s="370" t="s">
        <v>23</v>
      </c>
    </row>
    <row r="391" spans="1:6" ht="30" customHeight="1" x14ac:dyDescent="0.15">
      <c r="A391" s="372" t="s">
        <v>3</v>
      </c>
      <c r="B391" s="370">
        <v>31</v>
      </c>
      <c r="C391" s="370" t="s">
        <v>7</v>
      </c>
      <c r="D391" s="373"/>
      <c r="E391" s="374"/>
      <c r="F391" s="375"/>
    </row>
    <row r="392" spans="1:6" ht="30" customHeight="1" x14ac:dyDescent="0.15">
      <c r="A392" s="372" t="s">
        <v>62</v>
      </c>
      <c r="B392" s="370">
        <v>31</v>
      </c>
      <c r="C392" s="370" t="s">
        <v>7</v>
      </c>
      <c r="D392" s="373"/>
      <c r="E392" s="374"/>
      <c r="F392" s="375"/>
    </row>
    <row r="393" spans="1:6" ht="30" customHeight="1" x14ac:dyDescent="0.15">
      <c r="A393" s="372" t="s">
        <v>12</v>
      </c>
      <c r="B393" s="370">
        <v>31</v>
      </c>
      <c r="C393" s="370" t="s">
        <v>7</v>
      </c>
      <c r="D393" s="373"/>
      <c r="E393" s="374"/>
      <c r="F393" s="375"/>
    </row>
    <row r="394" spans="1:6" ht="30" customHeight="1" x14ac:dyDescent="0.15">
      <c r="A394" s="372" t="s">
        <v>254</v>
      </c>
      <c r="B394" s="370">
        <v>11.7</v>
      </c>
      <c r="C394" s="370" t="s">
        <v>7</v>
      </c>
      <c r="D394" s="373"/>
      <c r="E394" s="374"/>
      <c r="F394" s="375"/>
    </row>
    <row r="395" spans="1:6" ht="30" customHeight="1" x14ac:dyDescent="0.15">
      <c r="A395" s="372" t="s">
        <v>72</v>
      </c>
      <c r="B395" s="370">
        <v>31</v>
      </c>
      <c r="C395" s="370" t="s">
        <v>7</v>
      </c>
      <c r="D395" s="374"/>
      <c r="E395" s="374"/>
      <c r="F395" s="375"/>
    </row>
    <row r="396" spans="1:6" ht="30" customHeight="1" x14ac:dyDescent="0.15">
      <c r="A396" s="377" t="s">
        <v>34</v>
      </c>
      <c r="B396" s="370"/>
      <c r="C396" s="370"/>
      <c r="D396" s="378"/>
      <c r="E396" s="374"/>
      <c r="F396" s="370"/>
    </row>
    <row r="398" spans="1:6" ht="15" customHeight="1" x14ac:dyDescent="0.15">
      <c r="A398" s="216" t="s">
        <v>290</v>
      </c>
    </row>
    <row r="399" spans="1:6" ht="15" customHeight="1" x14ac:dyDescent="0.15">
      <c r="A399" s="370" t="s">
        <v>33</v>
      </c>
      <c r="B399" s="370" t="s">
        <v>19</v>
      </c>
      <c r="C399" s="370" t="s">
        <v>20</v>
      </c>
      <c r="D399" s="370" t="s">
        <v>21</v>
      </c>
      <c r="E399" s="371" t="s">
        <v>22</v>
      </c>
      <c r="F399" s="370" t="s">
        <v>23</v>
      </c>
    </row>
    <row r="400" spans="1:6" ht="30" customHeight="1" x14ac:dyDescent="0.15">
      <c r="A400" s="372" t="s">
        <v>3</v>
      </c>
      <c r="B400" s="370">
        <v>31</v>
      </c>
      <c r="C400" s="370" t="s">
        <v>7</v>
      </c>
      <c r="D400" s="373"/>
      <c r="E400" s="374"/>
      <c r="F400" s="375"/>
    </row>
    <row r="401" spans="1:6" ht="30" customHeight="1" x14ac:dyDescent="0.15">
      <c r="A401" s="372" t="s">
        <v>62</v>
      </c>
      <c r="B401" s="370">
        <v>31</v>
      </c>
      <c r="C401" s="370" t="s">
        <v>7</v>
      </c>
      <c r="D401" s="373"/>
      <c r="E401" s="374"/>
      <c r="F401" s="375"/>
    </row>
    <row r="402" spans="1:6" ht="30" customHeight="1" x14ac:dyDescent="0.15">
      <c r="A402" s="372" t="s">
        <v>12</v>
      </c>
      <c r="B402" s="370">
        <v>31</v>
      </c>
      <c r="C402" s="370" t="s">
        <v>7</v>
      </c>
      <c r="D402" s="373"/>
      <c r="E402" s="374"/>
      <c r="F402" s="375"/>
    </row>
    <row r="403" spans="1:6" ht="30" customHeight="1" x14ac:dyDescent="0.15">
      <c r="A403" s="372" t="s">
        <v>254</v>
      </c>
      <c r="B403" s="370">
        <v>12</v>
      </c>
      <c r="C403" s="370" t="s">
        <v>7</v>
      </c>
      <c r="D403" s="373"/>
      <c r="E403" s="374"/>
      <c r="F403" s="375"/>
    </row>
    <row r="404" spans="1:6" ht="30" customHeight="1" x14ac:dyDescent="0.15">
      <c r="A404" s="372" t="s">
        <v>72</v>
      </c>
      <c r="B404" s="370">
        <v>31</v>
      </c>
      <c r="C404" s="370" t="s">
        <v>7</v>
      </c>
      <c r="D404" s="374"/>
      <c r="E404" s="374"/>
      <c r="F404" s="375"/>
    </row>
    <row r="405" spans="1:6" ht="30" customHeight="1" x14ac:dyDescent="0.15">
      <c r="A405" s="377" t="s">
        <v>34</v>
      </c>
      <c r="B405" s="370"/>
      <c r="C405" s="370"/>
      <c r="D405" s="378"/>
      <c r="E405" s="374"/>
      <c r="F405" s="370"/>
    </row>
    <row r="407" spans="1:6" ht="15" customHeight="1" x14ac:dyDescent="0.15">
      <c r="A407" s="216" t="s">
        <v>383</v>
      </c>
    </row>
    <row r="408" spans="1:6" ht="30" customHeight="1" x14ac:dyDescent="0.15">
      <c r="A408" s="370" t="s">
        <v>33</v>
      </c>
      <c r="B408" s="370" t="s">
        <v>19</v>
      </c>
      <c r="C408" s="370" t="s">
        <v>20</v>
      </c>
      <c r="D408" s="370" t="s">
        <v>21</v>
      </c>
      <c r="E408" s="371" t="s">
        <v>22</v>
      </c>
      <c r="F408" s="370" t="s">
        <v>23</v>
      </c>
    </row>
    <row r="409" spans="1:6" ht="30" customHeight="1" x14ac:dyDescent="0.15">
      <c r="A409" s="372" t="s">
        <v>3</v>
      </c>
      <c r="B409" s="370">
        <v>28</v>
      </c>
      <c r="C409" s="370" t="s">
        <v>7</v>
      </c>
      <c r="D409" s="373"/>
      <c r="E409" s="374"/>
      <c r="F409" s="375"/>
    </row>
    <row r="410" spans="1:6" ht="30" customHeight="1" x14ac:dyDescent="0.15">
      <c r="A410" s="372" t="s">
        <v>62</v>
      </c>
      <c r="B410" s="370">
        <v>28</v>
      </c>
      <c r="C410" s="370" t="s">
        <v>7</v>
      </c>
      <c r="D410" s="373"/>
      <c r="E410" s="374"/>
      <c r="F410" s="375"/>
    </row>
    <row r="411" spans="1:6" ht="30" customHeight="1" x14ac:dyDescent="0.15">
      <c r="A411" s="372" t="s">
        <v>12</v>
      </c>
      <c r="B411" s="370">
        <v>28</v>
      </c>
      <c r="C411" s="370" t="s">
        <v>7</v>
      </c>
      <c r="D411" s="373"/>
      <c r="E411" s="374"/>
      <c r="F411" s="375"/>
    </row>
    <row r="412" spans="1:6" ht="30" customHeight="1" x14ac:dyDescent="0.15">
      <c r="A412" s="372" t="s">
        <v>254</v>
      </c>
      <c r="B412" s="370">
        <v>10</v>
      </c>
      <c r="C412" s="370" t="s">
        <v>7</v>
      </c>
      <c r="D412" s="373"/>
      <c r="E412" s="374"/>
      <c r="F412" s="375"/>
    </row>
    <row r="413" spans="1:6" ht="30" customHeight="1" x14ac:dyDescent="0.15">
      <c r="A413" s="372" t="s">
        <v>72</v>
      </c>
      <c r="B413" s="370">
        <v>28</v>
      </c>
      <c r="C413" s="370" t="s">
        <v>7</v>
      </c>
      <c r="D413" s="374"/>
      <c r="E413" s="374"/>
      <c r="F413" s="375"/>
    </row>
    <row r="414" spans="1:6" ht="30" customHeight="1" x14ac:dyDescent="0.15">
      <c r="A414" s="377" t="s">
        <v>34</v>
      </c>
      <c r="B414" s="370"/>
      <c r="C414" s="370"/>
      <c r="D414" s="378"/>
      <c r="E414" s="374"/>
      <c r="F414" s="370"/>
    </row>
    <row r="415" spans="1:6" ht="20.25" customHeight="1" x14ac:dyDescent="0.15">
      <c r="A415" s="379"/>
      <c r="B415" s="380"/>
      <c r="C415" s="380"/>
      <c r="D415" s="380"/>
      <c r="E415" s="381"/>
      <c r="F415" s="380"/>
    </row>
    <row r="416" spans="1:6" ht="15" customHeight="1" x14ac:dyDescent="0.15">
      <c r="A416" s="216" t="s">
        <v>446</v>
      </c>
    </row>
    <row r="417" spans="1:6" ht="30" customHeight="1" x14ac:dyDescent="0.15">
      <c r="A417" s="370" t="s">
        <v>33</v>
      </c>
      <c r="B417" s="370" t="s">
        <v>19</v>
      </c>
      <c r="C417" s="370" t="s">
        <v>20</v>
      </c>
      <c r="D417" s="370" t="s">
        <v>21</v>
      </c>
      <c r="E417" s="371" t="s">
        <v>22</v>
      </c>
      <c r="F417" s="370" t="s">
        <v>23</v>
      </c>
    </row>
    <row r="418" spans="1:6" ht="30" customHeight="1" x14ac:dyDescent="0.15">
      <c r="A418" s="372" t="s">
        <v>3</v>
      </c>
      <c r="B418" s="370">
        <v>29</v>
      </c>
      <c r="C418" s="370" t="s">
        <v>7</v>
      </c>
      <c r="D418" s="373"/>
      <c r="E418" s="374"/>
      <c r="F418" s="375"/>
    </row>
    <row r="419" spans="1:6" ht="30" customHeight="1" x14ac:dyDescent="0.15">
      <c r="A419" s="372" t="s">
        <v>62</v>
      </c>
      <c r="B419" s="370">
        <v>29</v>
      </c>
      <c r="C419" s="370" t="s">
        <v>7</v>
      </c>
      <c r="D419" s="373"/>
      <c r="E419" s="374"/>
      <c r="F419" s="375"/>
    </row>
    <row r="420" spans="1:6" ht="30" customHeight="1" x14ac:dyDescent="0.15">
      <c r="A420" s="372" t="s">
        <v>12</v>
      </c>
      <c r="B420" s="370">
        <v>29</v>
      </c>
      <c r="C420" s="370" t="s">
        <v>7</v>
      </c>
      <c r="D420" s="373"/>
      <c r="E420" s="374"/>
      <c r="F420" s="375"/>
    </row>
    <row r="421" spans="1:6" ht="30" customHeight="1" x14ac:dyDescent="0.15">
      <c r="A421" s="372" t="s">
        <v>254</v>
      </c>
      <c r="B421" s="370">
        <v>10</v>
      </c>
      <c r="C421" s="370" t="s">
        <v>7</v>
      </c>
      <c r="D421" s="373"/>
      <c r="E421" s="374"/>
      <c r="F421" s="375"/>
    </row>
    <row r="422" spans="1:6" ht="30" customHeight="1" x14ac:dyDescent="0.15">
      <c r="A422" s="372" t="s">
        <v>72</v>
      </c>
      <c r="B422" s="370">
        <v>29</v>
      </c>
      <c r="C422" s="370" t="s">
        <v>7</v>
      </c>
      <c r="D422" s="374"/>
      <c r="E422" s="374"/>
      <c r="F422" s="375"/>
    </row>
    <row r="423" spans="1:6" ht="30" customHeight="1" x14ac:dyDescent="0.15">
      <c r="A423" s="377" t="s">
        <v>34</v>
      </c>
      <c r="B423" s="370"/>
      <c r="C423" s="370"/>
      <c r="D423" s="378"/>
      <c r="E423" s="374"/>
      <c r="F423" s="370"/>
    </row>
    <row r="425" spans="1:6" ht="15" customHeight="1" x14ac:dyDescent="0.15">
      <c r="A425" s="517" t="s">
        <v>157</v>
      </c>
      <c r="B425" s="517"/>
      <c r="C425" s="517"/>
      <c r="D425" s="517"/>
      <c r="E425" s="517"/>
      <c r="F425" s="517"/>
    </row>
    <row r="426" spans="1:6" ht="15" customHeight="1" x14ac:dyDescent="0.15">
      <c r="A426" s="515" t="s">
        <v>166</v>
      </c>
      <c r="B426" s="516"/>
      <c r="C426" s="516"/>
      <c r="D426" s="516"/>
      <c r="E426" s="516"/>
      <c r="F426" s="516"/>
    </row>
    <row r="427" spans="1:6" ht="15" customHeight="1" x14ac:dyDescent="0.15">
      <c r="A427" s="216" t="s">
        <v>447</v>
      </c>
    </row>
    <row r="428" spans="1:6" ht="15" customHeight="1" x14ac:dyDescent="0.15">
      <c r="A428" s="370" t="s">
        <v>33</v>
      </c>
      <c r="B428" s="370" t="s">
        <v>19</v>
      </c>
      <c r="C428" s="370" t="s">
        <v>20</v>
      </c>
      <c r="D428" s="370" t="s">
        <v>21</v>
      </c>
      <c r="E428" s="371" t="s">
        <v>22</v>
      </c>
      <c r="F428" s="370" t="s">
        <v>23</v>
      </c>
    </row>
    <row r="429" spans="1:6" ht="30" customHeight="1" x14ac:dyDescent="0.15">
      <c r="A429" s="372" t="s">
        <v>3</v>
      </c>
      <c r="B429" s="370">
        <v>15</v>
      </c>
      <c r="C429" s="370" t="s">
        <v>7</v>
      </c>
      <c r="D429" s="373"/>
      <c r="E429" s="374"/>
      <c r="F429" s="375"/>
    </row>
    <row r="430" spans="1:6" ht="30" customHeight="1" x14ac:dyDescent="0.15">
      <c r="A430" s="372" t="s">
        <v>62</v>
      </c>
      <c r="B430" s="370">
        <v>15</v>
      </c>
      <c r="C430" s="370" t="s">
        <v>7</v>
      </c>
      <c r="D430" s="373"/>
      <c r="E430" s="374"/>
      <c r="F430" s="375"/>
    </row>
    <row r="431" spans="1:6" ht="30" customHeight="1" x14ac:dyDescent="0.15">
      <c r="A431" s="372" t="s">
        <v>12</v>
      </c>
      <c r="B431" s="370">
        <v>15</v>
      </c>
      <c r="C431" s="370" t="s">
        <v>7</v>
      </c>
      <c r="D431" s="373"/>
      <c r="E431" s="374"/>
      <c r="F431" s="375"/>
    </row>
    <row r="432" spans="1:6" ht="30" customHeight="1" x14ac:dyDescent="0.15">
      <c r="A432" s="372" t="s">
        <v>254</v>
      </c>
      <c r="B432" s="370">
        <v>4.3</v>
      </c>
      <c r="C432" s="370" t="s">
        <v>7</v>
      </c>
      <c r="D432" s="373"/>
      <c r="E432" s="374"/>
      <c r="F432" s="375"/>
    </row>
    <row r="433" spans="1:6" ht="30" customHeight="1" x14ac:dyDescent="0.15">
      <c r="A433" s="372" t="s">
        <v>72</v>
      </c>
      <c r="B433" s="370">
        <v>15</v>
      </c>
      <c r="C433" s="370" t="s">
        <v>7</v>
      </c>
      <c r="D433" s="374"/>
      <c r="E433" s="374"/>
      <c r="F433" s="375"/>
    </row>
    <row r="434" spans="1:6" ht="30" customHeight="1" x14ac:dyDescent="0.15">
      <c r="A434" s="377" t="s">
        <v>34</v>
      </c>
      <c r="B434" s="370"/>
      <c r="C434" s="370"/>
      <c r="D434" s="378"/>
      <c r="E434" s="374"/>
      <c r="F434" s="370"/>
    </row>
    <row r="436" spans="1:6" ht="15" customHeight="1" x14ac:dyDescent="0.15">
      <c r="A436" s="216" t="s">
        <v>448</v>
      </c>
    </row>
    <row r="437" spans="1:6" ht="15" customHeight="1" x14ac:dyDescent="0.15">
      <c r="A437" s="370" t="s">
        <v>33</v>
      </c>
      <c r="B437" s="370" t="s">
        <v>19</v>
      </c>
      <c r="C437" s="370" t="s">
        <v>20</v>
      </c>
      <c r="D437" s="370" t="s">
        <v>21</v>
      </c>
      <c r="E437" s="371" t="s">
        <v>22</v>
      </c>
      <c r="F437" s="370" t="s">
        <v>23</v>
      </c>
    </row>
    <row r="438" spans="1:6" ht="30" customHeight="1" x14ac:dyDescent="0.15">
      <c r="A438" s="372" t="s">
        <v>3</v>
      </c>
      <c r="B438" s="370">
        <v>16</v>
      </c>
      <c r="C438" s="370" t="s">
        <v>7</v>
      </c>
      <c r="D438" s="373"/>
      <c r="E438" s="374"/>
      <c r="F438" s="375"/>
    </row>
    <row r="439" spans="1:6" ht="30" customHeight="1" x14ac:dyDescent="0.15">
      <c r="A439" s="372" t="s">
        <v>62</v>
      </c>
      <c r="B439" s="370">
        <v>16</v>
      </c>
      <c r="C439" s="370" t="s">
        <v>7</v>
      </c>
      <c r="D439" s="373"/>
      <c r="E439" s="374"/>
      <c r="F439" s="375"/>
    </row>
    <row r="440" spans="1:6" ht="30" customHeight="1" x14ac:dyDescent="0.15">
      <c r="A440" s="372" t="s">
        <v>12</v>
      </c>
      <c r="B440" s="370">
        <v>16</v>
      </c>
      <c r="C440" s="370" t="s">
        <v>7</v>
      </c>
      <c r="D440" s="373"/>
      <c r="E440" s="374"/>
      <c r="F440" s="375"/>
    </row>
    <row r="441" spans="1:6" ht="30" customHeight="1" x14ac:dyDescent="0.15">
      <c r="A441" s="372" t="s">
        <v>254</v>
      </c>
      <c r="B441" s="370">
        <v>5</v>
      </c>
      <c r="C441" s="370" t="s">
        <v>7</v>
      </c>
      <c r="D441" s="373"/>
      <c r="E441" s="374"/>
      <c r="F441" s="375"/>
    </row>
    <row r="442" spans="1:6" ht="30" customHeight="1" x14ac:dyDescent="0.15">
      <c r="A442" s="372" t="s">
        <v>72</v>
      </c>
      <c r="B442" s="370">
        <v>16</v>
      </c>
      <c r="C442" s="370" t="s">
        <v>7</v>
      </c>
      <c r="D442" s="374"/>
      <c r="E442" s="374"/>
      <c r="F442" s="375"/>
    </row>
    <row r="443" spans="1:6" ht="30" customHeight="1" x14ac:dyDescent="0.15">
      <c r="A443" s="377" t="s">
        <v>34</v>
      </c>
      <c r="B443" s="370"/>
      <c r="C443" s="370"/>
      <c r="D443" s="378"/>
      <c r="E443" s="374"/>
      <c r="F443" s="370"/>
    </row>
    <row r="444" spans="1:6" ht="30" customHeight="1" x14ac:dyDescent="0.15">
      <c r="A444" s="379"/>
      <c r="B444" s="380"/>
      <c r="C444" s="380"/>
      <c r="D444" s="380"/>
      <c r="E444" s="381"/>
      <c r="F444" s="380"/>
    </row>
    <row r="445" spans="1:6" ht="30" customHeight="1" x14ac:dyDescent="0.15">
      <c r="A445" s="379"/>
      <c r="B445" s="380"/>
      <c r="C445" s="380"/>
      <c r="D445" s="380"/>
      <c r="E445" s="381"/>
      <c r="F445" s="380"/>
    </row>
    <row r="446" spans="1:6" ht="30" customHeight="1" x14ac:dyDescent="0.15">
      <c r="A446" s="379"/>
      <c r="B446" s="380"/>
      <c r="C446" s="380"/>
      <c r="D446" s="380"/>
      <c r="E446" s="381"/>
      <c r="F446" s="380"/>
    </row>
    <row r="447" spans="1:6" ht="30" customHeight="1" x14ac:dyDescent="0.15">
      <c r="A447" s="379"/>
      <c r="B447" s="380"/>
      <c r="C447" s="380"/>
      <c r="D447" s="380"/>
      <c r="E447" s="381"/>
      <c r="F447" s="380"/>
    </row>
    <row r="448" spans="1:6" ht="30" customHeight="1" x14ac:dyDescent="0.15">
      <c r="A448" s="379"/>
      <c r="B448" s="380"/>
      <c r="C448" s="380"/>
      <c r="D448" s="380"/>
      <c r="E448" s="381"/>
      <c r="F448" s="380"/>
    </row>
    <row r="449" spans="1:6" ht="30" customHeight="1" x14ac:dyDescent="0.15">
      <c r="A449" s="379"/>
      <c r="B449" s="380"/>
      <c r="C449" s="380"/>
      <c r="D449" s="380"/>
      <c r="E449" s="381"/>
      <c r="F449" s="380"/>
    </row>
    <row r="450" spans="1:6" ht="30" customHeight="1" x14ac:dyDescent="0.15">
      <c r="A450" s="379"/>
      <c r="B450" s="380"/>
      <c r="C450" s="380"/>
      <c r="D450" s="380"/>
      <c r="E450" s="381"/>
      <c r="F450" s="380"/>
    </row>
    <row r="451" spans="1:6" ht="30" customHeight="1" x14ac:dyDescent="0.15">
      <c r="A451" s="379"/>
      <c r="B451" s="380"/>
      <c r="C451" s="380"/>
      <c r="D451" s="380"/>
      <c r="E451" s="381"/>
      <c r="F451" s="380"/>
    </row>
    <row r="466" spans="1:6" ht="15" customHeight="1" x14ac:dyDescent="0.15">
      <c r="A466" s="517" t="s">
        <v>157</v>
      </c>
      <c r="B466" s="517"/>
      <c r="C466" s="517"/>
      <c r="D466" s="517"/>
      <c r="E466" s="517"/>
      <c r="F466" s="517"/>
    </row>
    <row r="467" spans="1:6" ht="15" customHeight="1" x14ac:dyDescent="0.15">
      <c r="A467" s="515" t="s">
        <v>167</v>
      </c>
      <c r="B467" s="516"/>
      <c r="C467" s="516"/>
      <c r="D467" s="516"/>
      <c r="E467" s="516"/>
      <c r="F467" s="516"/>
    </row>
    <row r="469" spans="1:6" ht="15" customHeight="1" x14ac:dyDescent="0.15">
      <c r="A469" s="216" t="s">
        <v>313</v>
      </c>
    </row>
    <row r="470" spans="1:6" ht="15" customHeight="1" x14ac:dyDescent="0.15">
      <c r="A470" s="370" t="s">
        <v>33</v>
      </c>
      <c r="B470" s="370" t="s">
        <v>19</v>
      </c>
      <c r="C470" s="370" t="s">
        <v>20</v>
      </c>
      <c r="D470" s="370" t="s">
        <v>21</v>
      </c>
      <c r="E470" s="371" t="s">
        <v>22</v>
      </c>
      <c r="F470" s="370" t="s">
        <v>23</v>
      </c>
    </row>
    <row r="471" spans="1:6" ht="30" customHeight="1" x14ac:dyDescent="0.15">
      <c r="A471" s="372" t="s">
        <v>193</v>
      </c>
      <c r="B471" s="370">
        <v>2.6</v>
      </c>
      <c r="C471" s="370" t="s">
        <v>194</v>
      </c>
      <c r="D471" s="373"/>
      <c r="E471" s="382"/>
      <c r="F471" s="375"/>
    </row>
    <row r="472" spans="1:6" ht="30" hidden="1" customHeight="1" x14ac:dyDescent="0.15">
      <c r="A472" s="383"/>
      <c r="B472" s="370"/>
      <c r="C472" s="370"/>
      <c r="D472" s="373"/>
      <c r="E472" s="374"/>
      <c r="F472" s="375"/>
    </row>
    <row r="473" spans="1:6" ht="30" customHeight="1" x14ac:dyDescent="0.15">
      <c r="A473" s="383" t="s">
        <v>199</v>
      </c>
      <c r="B473" s="370">
        <v>1</v>
      </c>
      <c r="C473" s="370" t="s">
        <v>192</v>
      </c>
      <c r="D473" s="373"/>
      <c r="E473" s="374"/>
      <c r="F473" s="375"/>
    </row>
    <row r="474" spans="1:6" ht="30" customHeight="1" x14ac:dyDescent="0.15">
      <c r="A474" s="377" t="s">
        <v>34</v>
      </c>
      <c r="B474" s="370"/>
      <c r="C474" s="370"/>
      <c r="D474" s="378"/>
      <c r="E474" s="374"/>
      <c r="F474" s="370"/>
    </row>
    <row r="475" spans="1:6" ht="30" customHeight="1" x14ac:dyDescent="0.15">
      <c r="A475" s="379"/>
      <c r="B475" s="380"/>
      <c r="C475" s="380"/>
      <c r="D475" s="380"/>
      <c r="E475" s="381"/>
      <c r="F475" s="380"/>
    </row>
    <row r="476" spans="1:6" ht="30" customHeight="1" x14ac:dyDescent="0.15">
      <c r="A476" s="379"/>
      <c r="B476" s="380"/>
      <c r="C476" s="380"/>
      <c r="D476" s="380"/>
      <c r="E476" s="381"/>
      <c r="F476" s="380"/>
    </row>
    <row r="477" spans="1:6" ht="30" customHeight="1" x14ac:dyDescent="0.15">
      <c r="A477" s="379"/>
      <c r="B477" s="380"/>
      <c r="C477" s="380"/>
      <c r="D477" s="380"/>
      <c r="E477" s="381"/>
      <c r="F477" s="380"/>
    </row>
    <row r="478" spans="1:6" ht="30" customHeight="1" x14ac:dyDescent="0.15">
      <c r="A478" s="379"/>
      <c r="B478" s="380"/>
      <c r="C478" s="380"/>
      <c r="D478" s="380"/>
      <c r="E478" s="381"/>
      <c r="F478" s="380"/>
    </row>
    <row r="479" spans="1:6" ht="30" customHeight="1" x14ac:dyDescent="0.15">
      <c r="A479" s="379"/>
      <c r="B479" s="380"/>
      <c r="C479" s="380"/>
      <c r="D479" s="380"/>
      <c r="E479" s="381"/>
      <c r="F479" s="380"/>
    </row>
    <row r="480" spans="1:6" ht="30" customHeight="1" x14ac:dyDescent="0.15">
      <c r="A480" s="379"/>
      <c r="B480" s="380"/>
      <c r="C480" s="380"/>
      <c r="D480" s="380"/>
      <c r="E480" s="381"/>
      <c r="F480" s="380"/>
    </row>
    <row r="481" spans="1:6" ht="30" customHeight="1" x14ac:dyDescent="0.15">
      <c r="A481" s="379"/>
      <c r="B481" s="380"/>
      <c r="C481" s="380"/>
      <c r="D481" s="380"/>
      <c r="E481" s="381"/>
      <c r="F481" s="380"/>
    </row>
    <row r="482" spans="1:6" ht="30" customHeight="1" x14ac:dyDescent="0.15">
      <c r="A482" s="379"/>
      <c r="B482" s="380"/>
      <c r="C482" s="380"/>
      <c r="D482" s="380"/>
      <c r="E482" s="381"/>
      <c r="F482" s="380"/>
    </row>
    <row r="483" spans="1:6" ht="30" customHeight="1" x14ac:dyDescent="0.15">
      <c r="A483" s="379"/>
      <c r="B483" s="380"/>
      <c r="C483" s="380"/>
      <c r="D483" s="380"/>
      <c r="E483" s="381"/>
      <c r="F483" s="380"/>
    </row>
    <row r="484" spans="1:6" ht="30" customHeight="1" x14ac:dyDescent="0.15">
      <c r="A484" s="379"/>
      <c r="B484" s="380"/>
      <c r="C484" s="380"/>
      <c r="D484" s="380"/>
      <c r="E484" s="381"/>
      <c r="F484" s="380"/>
    </row>
    <row r="485" spans="1:6" ht="30" customHeight="1" x14ac:dyDescent="0.15">
      <c r="A485" s="379"/>
      <c r="B485" s="380"/>
      <c r="C485" s="380"/>
      <c r="D485" s="380"/>
      <c r="E485" s="381"/>
      <c r="F485" s="380"/>
    </row>
    <row r="486" spans="1:6" ht="30" customHeight="1" x14ac:dyDescent="0.15">
      <c r="A486" s="379"/>
      <c r="B486" s="380"/>
      <c r="C486" s="380"/>
      <c r="D486" s="380"/>
      <c r="E486" s="381"/>
      <c r="F486" s="380"/>
    </row>
    <row r="487" spans="1:6" ht="30" customHeight="1" x14ac:dyDescent="0.15">
      <c r="A487" s="379"/>
      <c r="B487" s="380"/>
      <c r="C487" s="380"/>
      <c r="D487" s="380"/>
      <c r="E487" s="381"/>
      <c r="F487" s="380"/>
    </row>
    <row r="488" spans="1:6" ht="30" customHeight="1" x14ac:dyDescent="0.15">
      <c r="A488" s="379"/>
      <c r="B488" s="380"/>
      <c r="C488" s="380"/>
      <c r="D488" s="380"/>
      <c r="E488" s="381"/>
      <c r="F488" s="380"/>
    </row>
    <row r="489" spans="1:6" ht="30" customHeight="1" x14ac:dyDescent="0.15">
      <c r="A489" s="379"/>
      <c r="B489" s="380"/>
      <c r="C489" s="380"/>
      <c r="D489" s="380"/>
      <c r="E489" s="381"/>
      <c r="F489" s="380"/>
    </row>
    <row r="490" spans="1:6" ht="30" customHeight="1" x14ac:dyDescent="0.15">
      <c r="A490" s="379"/>
      <c r="B490" s="380"/>
      <c r="C490" s="380"/>
      <c r="D490" s="380"/>
      <c r="E490" s="381"/>
      <c r="F490" s="380"/>
    </row>
    <row r="491" spans="1:6" ht="30" customHeight="1" x14ac:dyDescent="0.15">
      <c r="A491" s="379"/>
      <c r="B491" s="380"/>
      <c r="C491" s="380"/>
      <c r="D491" s="380"/>
      <c r="E491" s="381"/>
      <c r="F491" s="380"/>
    </row>
    <row r="492" spans="1:6" ht="30" customHeight="1" x14ac:dyDescent="0.15">
      <c r="A492" s="379"/>
      <c r="B492" s="380"/>
      <c r="C492" s="380"/>
      <c r="D492" s="380"/>
      <c r="E492" s="381"/>
      <c r="F492" s="380"/>
    </row>
    <row r="493" spans="1:6" ht="30" customHeight="1" x14ac:dyDescent="0.15">
      <c r="A493" s="379"/>
      <c r="B493" s="380"/>
      <c r="C493" s="380"/>
      <c r="D493" s="380"/>
      <c r="E493" s="381"/>
      <c r="F493" s="380"/>
    </row>
    <row r="494" spans="1:6" ht="30" customHeight="1" x14ac:dyDescent="0.15">
      <c r="A494" s="379"/>
      <c r="B494" s="380"/>
      <c r="C494" s="380"/>
      <c r="D494" s="380"/>
      <c r="E494" s="381"/>
      <c r="F494" s="380"/>
    </row>
    <row r="495" spans="1:6" ht="30" customHeight="1" x14ac:dyDescent="0.15">
      <c r="A495" s="379"/>
      <c r="B495" s="380"/>
      <c r="C495" s="380"/>
      <c r="D495" s="380"/>
      <c r="E495" s="381"/>
      <c r="F495" s="380"/>
    </row>
    <row r="496" spans="1:6" ht="30" customHeight="1" x14ac:dyDescent="0.15">
      <c r="A496" s="379"/>
      <c r="B496" s="380"/>
      <c r="C496" s="380"/>
      <c r="D496" s="380"/>
      <c r="E496" s="381"/>
      <c r="F496" s="380"/>
    </row>
    <row r="497" spans="1:6" ht="30" customHeight="1" x14ac:dyDescent="0.15">
      <c r="A497" s="379"/>
      <c r="B497" s="380"/>
      <c r="C497" s="380"/>
      <c r="D497" s="380"/>
      <c r="E497" s="381"/>
      <c r="F497" s="380"/>
    </row>
    <row r="498" spans="1:6" ht="30" customHeight="1" x14ac:dyDescent="0.15">
      <c r="A498" s="379"/>
      <c r="B498" s="380"/>
      <c r="C498" s="380"/>
      <c r="D498" s="380"/>
      <c r="E498" s="381"/>
      <c r="F498" s="380"/>
    </row>
    <row r="499" spans="1:6" ht="30" customHeight="1" x14ac:dyDescent="0.15">
      <c r="A499" s="379"/>
      <c r="B499" s="380"/>
      <c r="C499" s="380"/>
      <c r="D499" s="380"/>
      <c r="E499" s="381"/>
      <c r="F499" s="380"/>
    </row>
    <row r="500" spans="1:6" ht="15" customHeight="1" x14ac:dyDescent="0.15">
      <c r="A500" s="517" t="s">
        <v>157</v>
      </c>
      <c r="B500" s="517"/>
      <c r="C500" s="517"/>
      <c r="D500" s="517"/>
      <c r="E500" s="517"/>
      <c r="F500" s="517"/>
    </row>
    <row r="501" spans="1:6" ht="15" customHeight="1" x14ac:dyDescent="0.15">
      <c r="A501" s="515" t="s">
        <v>191</v>
      </c>
      <c r="B501" s="516"/>
      <c r="C501" s="516"/>
      <c r="D501" s="516"/>
      <c r="E501" s="516"/>
      <c r="F501" s="516"/>
    </row>
  </sheetData>
  <mergeCells count="25">
    <mergeCell ref="A321:F321"/>
    <mergeCell ref="A346:F346"/>
    <mergeCell ref="A347:F347"/>
    <mergeCell ref="A308:F308"/>
    <mergeCell ref="A309:F309"/>
    <mergeCell ref="A500:F500"/>
    <mergeCell ref="A501:F501"/>
    <mergeCell ref="A467:F467"/>
    <mergeCell ref="A387:F387"/>
    <mergeCell ref="A388:F388"/>
    <mergeCell ref="A425:F425"/>
    <mergeCell ref="A426:F426"/>
    <mergeCell ref="A466:F466"/>
    <mergeCell ref="A265:F265"/>
    <mergeCell ref="A43:F43"/>
    <mergeCell ref="A44:F44"/>
    <mergeCell ref="A89:F89"/>
    <mergeCell ref="A90:F90"/>
    <mergeCell ref="A135:F135"/>
    <mergeCell ref="A136:F136"/>
    <mergeCell ref="A176:F176"/>
    <mergeCell ref="A177:F177"/>
    <mergeCell ref="A264:F264"/>
    <mergeCell ref="A220:F220"/>
    <mergeCell ref="A221:F22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r:id="rId1"/>
  <rowBreaks count="11" manualBreakCount="11">
    <brk id="44" max="5" man="1"/>
    <brk id="90" max="5" man="1"/>
    <brk id="136" max="5" man="1"/>
    <brk id="177" max="5" man="1"/>
    <brk id="221" max="5" man="1"/>
    <brk id="265" max="5" man="1"/>
    <brk id="309" max="5" man="1"/>
    <brk id="347" max="5" man="1"/>
    <brk id="388" max="5" man="1"/>
    <brk id="426" max="5" man="1"/>
    <brk id="467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2:P52"/>
  <sheetViews>
    <sheetView view="pageBreakPreview" zoomScale="70" zoomScaleNormal="65" zoomScaleSheetLayoutView="70" workbookViewId="0">
      <selection activeCell="P3" sqref="P3"/>
    </sheetView>
  </sheetViews>
  <sheetFormatPr defaultRowHeight="13.5" x14ac:dyDescent="0.15"/>
  <cols>
    <col min="1" max="1" width="11.25" style="64" customWidth="1"/>
    <col min="2" max="2" width="12.25" style="64" customWidth="1"/>
    <col min="3" max="3" width="3.625" style="64" customWidth="1"/>
    <col min="4" max="4" width="26.625" style="63" customWidth="1"/>
    <col min="5" max="5" width="2.375" style="63" customWidth="1"/>
    <col min="6" max="6" width="11.75" style="63" customWidth="1"/>
    <col min="7" max="7" width="2.75" style="63" customWidth="1"/>
    <col min="8" max="8" width="7.125" style="63" customWidth="1"/>
    <col min="9" max="9" width="3.5" style="63" customWidth="1"/>
    <col min="10" max="10" width="3.375" style="63" customWidth="1"/>
    <col min="11" max="11" width="7.125" style="63" customWidth="1"/>
    <col min="12" max="12" width="2.875" style="63" customWidth="1"/>
    <col min="13" max="13" width="11.25" style="63" customWidth="1"/>
    <col min="14" max="14" width="10.5" style="63" customWidth="1"/>
    <col min="15" max="15" width="8.375" style="63" customWidth="1"/>
    <col min="16" max="16" width="9" style="63"/>
    <col min="17" max="256" width="9" style="64"/>
    <col min="257" max="257" width="11.25" style="64" customWidth="1"/>
    <col min="258" max="258" width="14.875" style="64" customWidth="1"/>
    <col min="259" max="259" width="3.625" style="64" customWidth="1"/>
    <col min="260" max="260" width="11" style="64" customWidth="1"/>
    <col min="261" max="261" width="2.375" style="64" customWidth="1"/>
    <col min="262" max="262" width="16" style="64" bestFit="1" customWidth="1"/>
    <col min="263" max="263" width="2.75" style="64" customWidth="1"/>
    <col min="264" max="264" width="12.375" style="64" bestFit="1" customWidth="1"/>
    <col min="265" max="265" width="3.5" style="64" customWidth="1"/>
    <col min="266" max="266" width="3.375" style="64" customWidth="1"/>
    <col min="267" max="267" width="12.5" style="64" customWidth="1"/>
    <col min="268" max="268" width="2.25" style="64" customWidth="1"/>
    <col min="269" max="269" width="11.25" style="64" customWidth="1"/>
    <col min="270" max="270" width="10.5" style="64" customWidth="1"/>
    <col min="271" max="271" width="8.375" style="64" customWidth="1"/>
    <col min="272" max="512" width="9" style="64"/>
    <col min="513" max="513" width="11.25" style="64" customWidth="1"/>
    <col min="514" max="514" width="14.875" style="64" customWidth="1"/>
    <col min="515" max="515" width="3.625" style="64" customWidth="1"/>
    <col min="516" max="516" width="11" style="64" customWidth="1"/>
    <col min="517" max="517" width="2.375" style="64" customWidth="1"/>
    <col min="518" max="518" width="16" style="64" bestFit="1" customWidth="1"/>
    <col min="519" max="519" width="2.75" style="64" customWidth="1"/>
    <col min="520" max="520" width="12.375" style="64" bestFit="1" customWidth="1"/>
    <col min="521" max="521" width="3.5" style="64" customWidth="1"/>
    <col min="522" max="522" width="3.375" style="64" customWidth="1"/>
    <col min="523" max="523" width="12.5" style="64" customWidth="1"/>
    <col min="524" max="524" width="2.25" style="64" customWidth="1"/>
    <col min="525" max="525" width="11.25" style="64" customWidth="1"/>
    <col min="526" max="526" width="10.5" style="64" customWidth="1"/>
    <col min="527" max="527" width="8.375" style="64" customWidth="1"/>
    <col min="528" max="768" width="9" style="64"/>
    <col min="769" max="769" width="11.25" style="64" customWidth="1"/>
    <col min="770" max="770" width="14.875" style="64" customWidth="1"/>
    <col min="771" max="771" width="3.625" style="64" customWidth="1"/>
    <col min="772" max="772" width="11" style="64" customWidth="1"/>
    <col min="773" max="773" width="2.375" style="64" customWidth="1"/>
    <col min="774" max="774" width="16" style="64" bestFit="1" customWidth="1"/>
    <col min="775" max="775" width="2.75" style="64" customWidth="1"/>
    <col min="776" max="776" width="12.375" style="64" bestFit="1" customWidth="1"/>
    <col min="777" max="777" width="3.5" style="64" customWidth="1"/>
    <col min="778" max="778" width="3.375" style="64" customWidth="1"/>
    <col min="779" max="779" width="12.5" style="64" customWidth="1"/>
    <col min="780" max="780" width="2.25" style="64" customWidth="1"/>
    <col min="781" max="781" width="11.25" style="64" customWidth="1"/>
    <col min="782" max="782" width="10.5" style="64" customWidth="1"/>
    <col min="783" max="783" width="8.375" style="64" customWidth="1"/>
    <col min="784" max="1024" width="9" style="64"/>
    <col min="1025" max="1025" width="11.25" style="64" customWidth="1"/>
    <col min="1026" max="1026" width="14.875" style="64" customWidth="1"/>
    <col min="1027" max="1027" width="3.625" style="64" customWidth="1"/>
    <col min="1028" max="1028" width="11" style="64" customWidth="1"/>
    <col min="1029" max="1029" width="2.375" style="64" customWidth="1"/>
    <col min="1030" max="1030" width="16" style="64" bestFit="1" customWidth="1"/>
    <col min="1031" max="1031" width="2.75" style="64" customWidth="1"/>
    <col min="1032" max="1032" width="12.375" style="64" bestFit="1" customWidth="1"/>
    <col min="1033" max="1033" width="3.5" style="64" customWidth="1"/>
    <col min="1034" max="1034" width="3.375" style="64" customWidth="1"/>
    <col min="1035" max="1035" width="12.5" style="64" customWidth="1"/>
    <col min="1036" max="1036" width="2.25" style="64" customWidth="1"/>
    <col min="1037" max="1037" width="11.25" style="64" customWidth="1"/>
    <col min="1038" max="1038" width="10.5" style="64" customWidth="1"/>
    <col min="1039" max="1039" width="8.375" style="64" customWidth="1"/>
    <col min="1040" max="1280" width="9" style="64"/>
    <col min="1281" max="1281" width="11.25" style="64" customWidth="1"/>
    <col min="1282" max="1282" width="14.875" style="64" customWidth="1"/>
    <col min="1283" max="1283" width="3.625" style="64" customWidth="1"/>
    <col min="1284" max="1284" width="11" style="64" customWidth="1"/>
    <col min="1285" max="1285" width="2.375" style="64" customWidth="1"/>
    <col min="1286" max="1286" width="16" style="64" bestFit="1" customWidth="1"/>
    <col min="1287" max="1287" width="2.75" style="64" customWidth="1"/>
    <col min="1288" max="1288" width="12.375" style="64" bestFit="1" customWidth="1"/>
    <col min="1289" max="1289" width="3.5" style="64" customWidth="1"/>
    <col min="1290" max="1290" width="3.375" style="64" customWidth="1"/>
    <col min="1291" max="1291" width="12.5" style="64" customWidth="1"/>
    <col min="1292" max="1292" width="2.25" style="64" customWidth="1"/>
    <col min="1293" max="1293" width="11.25" style="64" customWidth="1"/>
    <col min="1294" max="1294" width="10.5" style="64" customWidth="1"/>
    <col min="1295" max="1295" width="8.375" style="64" customWidth="1"/>
    <col min="1296" max="1536" width="9" style="64"/>
    <col min="1537" max="1537" width="11.25" style="64" customWidth="1"/>
    <col min="1538" max="1538" width="14.875" style="64" customWidth="1"/>
    <col min="1539" max="1539" width="3.625" style="64" customWidth="1"/>
    <col min="1540" max="1540" width="11" style="64" customWidth="1"/>
    <col min="1541" max="1541" width="2.375" style="64" customWidth="1"/>
    <col min="1542" max="1542" width="16" style="64" bestFit="1" customWidth="1"/>
    <col min="1543" max="1543" width="2.75" style="64" customWidth="1"/>
    <col min="1544" max="1544" width="12.375" style="64" bestFit="1" customWidth="1"/>
    <col min="1545" max="1545" width="3.5" style="64" customWidth="1"/>
    <col min="1546" max="1546" width="3.375" style="64" customWidth="1"/>
    <col min="1547" max="1547" width="12.5" style="64" customWidth="1"/>
    <col min="1548" max="1548" width="2.25" style="64" customWidth="1"/>
    <col min="1549" max="1549" width="11.25" style="64" customWidth="1"/>
    <col min="1550" max="1550" width="10.5" style="64" customWidth="1"/>
    <col min="1551" max="1551" width="8.375" style="64" customWidth="1"/>
    <col min="1552" max="1792" width="9" style="64"/>
    <col min="1793" max="1793" width="11.25" style="64" customWidth="1"/>
    <col min="1794" max="1794" width="14.875" style="64" customWidth="1"/>
    <col min="1795" max="1795" width="3.625" style="64" customWidth="1"/>
    <col min="1796" max="1796" width="11" style="64" customWidth="1"/>
    <col min="1797" max="1797" width="2.375" style="64" customWidth="1"/>
    <col min="1798" max="1798" width="16" style="64" bestFit="1" customWidth="1"/>
    <col min="1799" max="1799" width="2.75" style="64" customWidth="1"/>
    <col min="1800" max="1800" width="12.375" style="64" bestFit="1" customWidth="1"/>
    <col min="1801" max="1801" width="3.5" style="64" customWidth="1"/>
    <col min="1802" max="1802" width="3.375" style="64" customWidth="1"/>
    <col min="1803" max="1803" width="12.5" style="64" customWidth="1"/>
    <col min="1804" max="1804" width="2.25" style="64" customWidth="1"/>
    <col min="1805" max="1805" width="11.25" style="64" customWidth="1"/>
    <col min="1806" max="1806" width="10.5" style="64" customWidth="1"/>
    <col min="1807" max="1807" width="8.375" style="64" customWidth="1"/>
    <col min="1808" max="2048" width="9" style="64"/>
    <col min="2049" max="2049" width="11.25" style="64" customWidth="1"/>
    <col min="2050" max="2050" width="14.875" style="64" customWidth="1"/>
    <col min="2051" max="2051" width="3.625" style="64" customWidth="1"/>
    <col min="2052" max="2052" width="11" style="64" customWidth="1"/>
    <col min="2053" max="2053" width="2.375" style="64" customWidth="1"/>
    <col min="2054" max="2054" width="16" style="64" bestFit="1" customWidth="1"/>
    <col min="2055" max="2055" width="2.75" style="64" customWidth="1"/>
    <col min="2056" max="2056" width="12.375" style="64" bestFit="1" customWidth="1"/>
    <col min="2057" max="2057" width="3.5" style="64" customWidth="1"/>
    <col min="2058" max="2058" width="3.375" style="64" customWidth="1"/>
    <col min="2059" max="2059" width="12.5" style="64" customWidth="1"/>
    <col min="2060" max="2060" width="2.25" style="64" customWidth="1"/>
    <col min="2061" max="2061" width="11.25" style="64" customWidth="1"/>
    <col min="2062" max="2062" width="10.5" style="64" customWidth="1"/>
    <col min="2063" max="2063" width="8.375" style="64" customWidth="1"/>
    <col min="2064" max="2304" width="9" style="64"/>
    <col min="2305" max="2305" width="11.25" style="64" customWidth="1"/>
    <col min="2306" max="2306" width="14.875" style="64" customWidth="1"/>
    <col min="2307" max="2307" width="3.625" style="64" customWidth="1"/>
    <col min="2308" max="2308" width="11" style="64" customWidth="1"/>
    <col min="2309" max="2309" width="2.375" style="64" customWidth="1"/>
    <col min="2310" max="2310" width="16" style="64" bestFit="1" customWidth="1"/>
    <col min="2311" max="2311" width="2.75" style="64" customWidth="1"/>
    <col min="2312" max="2312" width="12.375" style="64" bestFit="1" customWidth="1"/>
    <col min="2313" max="2313" width="3.5" style="64" customWidth="1"/>
    <col min="2314" max="2314" width="3.375" style="64" customWidth="1"/>
    <col min="2315" max="2315" width="12.5" style="64" customWidth="1"/>
    <col min="2316" max="2316" width="2.25" style="64" customWidth="1"/>
    <col min="2317" max="2317" width="11.25" style="64" customWidth="1"/>
    <col min="2318" max="2318" width="10.5" style="64" customWidth="1"/>
    <col min="2319" max="2319" width="8.375" style="64" customWidth="1"/>
    <col min="2320" max="2560" width="9" style="64"/>
    <col min="2561" max="2561" width="11.25" style="64" customWidth="1"/>
    <col min="2562" max="2562" width="14.875" style="64" customWidth="1"/>
    <col min="2563" max="2563" width="3.625" style="64" customWidth="1"/>
    <col min="2564" max="2564" width="11" style="64" customWidth="1"/>
    <col min="2565" max="2565" width="2.375" style="64" customWidth="1"/>
    <col min="2566" max="2566" width="16" style="64" bestFit="1" customWidth="1"/>
    <col min="2567" max="2567" width="2.75" style="64" customWidth="1"/>
    <col min="2568" max="2568" width="12.375" style="64" bestFit="1" customWidth="1"/>
    <col min="2569" max="2569" width="3.5" style="64" customWidth="1"/>
    <col min="2570" max="2570" width="3.375" style="64" customWidth="1"/>
    <col min="2571" max="2571" width="12.5" style="64" customWidth="1"/>
    <col min="2572" max="2572" width="2.25" style="64" customWidth="1"/>
    <col min="2573" max="2573" width="11.25" style="64" customWidth="1"/>
    <col min="2574" max="2574" width="10.5" style="64" customWidth="1"/>
    <col min="2575" max="2575" width="8.375" style="64" customWidth="1"/>
    <col min="2576" max="2816" width="9" style="64"/>
    <col min="2817" max="2817" width="11.25" style="64" customWidth="1"/>
    <col min="2818" max="2818" width="14.875" style="64" customWidth="1"/>
    <col min="2819" max="2819" width="3.625" style="64" customWidth="1"/>
    <col min="2820" max="2820" width="11" style="64" customWidth="1"/>
    <col min="2821" max="2821" width="2.375" style="64" customWidth="1"/>
    <col min="2822" max="2822" width="16" style="64" bestFit="1" customWidth="1"/>
    <col min="2823" max="2823" width="2.75" style="64" customWidth="1"/>
    <col min="2824" max="2824" width="12.375" style="64" bestFit="1" customWidth="1"/>
    <col min="2825" max="2825" width="3.5" style="64" customWidth="1"/>
    <col min="2826" max="2826" width="3.375" style="64" customWidth="1"/>
    <col min="2827" max="2827" width="12.5" style="64" customWidth="1"/>
    <col min="2828" max="2828" width="2.25" style="64" customWidth="1"/>
    <col min="2829" max="2829" width="11.25" style="64" customWidth="1"/>
    <col min="2830" max="2830" width="10.5" style="64" customWidth="1"/>
    <col min="2831" max="2831" width="8.375" style="64" customWidth="1"/>
    <col min="2832" max="3072" width="9" style="64"/>
    <col min="3073" max="3073" width="11.25" style="64" customWidth="1"/>
    <col min="3074" max="3074" width="14.875" style="64" customWidth="1"/>
    <col min="3075" max="3075" width="3.625" style="64" customWidth="1"/>
    <col min="3076" max="3076" width="11" style="64" customWidth="1"/>
    <col min="3077" max="3077" width="2.375" style="64" customWidth="1"/>
    <col min="3078" max="3078" width="16" style="64" bestFit="1" customWidth="1"/>
    <col min="3079" max="3079" width="2.75" style="64" customWidth="1"/>
    <col min="3080" max="3080" width="12.375" style="64" bestFit="1" customWidth="1"/>
    <col min="3081" max="3081" width="3.5" style="64" customWidth="1"/>
    <col min="3082" max="3082" width="3.375" style="64" customWidth="1"/>
    <col min="3083" max="3083" width="12.5" style="64" customWidth="1"/>
    <col min="3084" max="3084" width="2.25" style="64" customWidth="1"/>
    <col min="3085" max="3085" width="11.25" style="64" customWidth="1"/>
    <col min="3086" max="3086" width="10.5" style="64" customWidth="1"/>
    <col min="3087" max="3087" width="8.375" style="64" customWidth="1"/>
    <col min="3088" max="3328" width="9" style="64"/>
    <col min="3329" max="3329" width="11.25" style="64" customWidth="1"/>
    <col min="3330" max="3330" width="14.875" style="64" customWidth="1"/>
    <col min="3331" max="3331" width="3.625" style="64" customWidth="1"/>
    <col min="3332" max="3332" width="11" style="64" customWidth="1"/>
    <col min="3333" max="3333" width="2.375" style="64" customWidth="1"/>
    <col min="3334" max="3334" width="16" style="64" bestFit="1" customWidth="1"/>
    <col min="3335" max="3335" width="2.75" style="64" customWidth="1"/>
    <col min="3336" max="3336" width="12.375" style="64" bestFit="1" customWidth="1"/>
    <col min="3337" max="3337" width="3.5" style="64" customWidth="1"/>
    <col min="3338" max="3338" width="3.375" style="64" customWidth="1"/>
    <col min="3339" max="3339" width="12.5" style="64" customWidth="1"/>
    <col min="3340" max="3340" width="2.25" style="64" customWidth="1"/>
    <col min="3341" max="3341" width="11.25" style="64" customWidth="1"/>
    <col min="3342" max="3342" width="10.5" style="64" customWidth="1"/>
    <col min="3343" max="3343" width="8.375" style="64" customWidth="1"/>
    <col min="3344" max="3584" width="9" style="64"/>
    <col min="3585" max="3585" width="11.25" style="64" customWidth="1"/>
    <col min="3586" max="3586" width="14.875" style="64" customWidth="1"/>
    <col min="3587" max="3587" width="3.625" style="64" customWidth="1"/>
    <col min="3588" max="3588" width="11" style="64" customWidth="1"/>
    <col min="3589" max="3589" width="2.375" style="64" customWidth="1"/>
    <col min="3590" max="3590" width="16" style="64" bestFit="1" customWidth="1"/>
    <col min="3591" max="3591" width="2.75" style="64" customWidth="1"/>
    <col min="3592" max="3592" width="12.375" style="64" bestFit="1" customWidth="1"/>
    <col min="3593" max="3593" width="3.5" style="64" customWidth="1"/>
    <col min="3594" max="3594" width="3.375" style="64" customWidth="1"/>
    <col min="3595" max="3595" width="12.5" style="64" customWidth="1"/>
    <col min="3596" max="3596" width="2.25" style="64" customWidth="1"/>
    <col min="3597" max="3597" width="11.25" style="64" customWidth="1"/>
    <col min="3598" max="3598" width="10.5" style="64" customWidth="1"/>
    <col min="3599" max="3599" width="8.375" style="64" customWidth="1"/>
    <col min="3600" max="3840" width="9" style="64"/>
    <col min="3841" max="3841" width="11.25" style="64" customWidth="1"/>
    <col min="3842" max="3842" width="14.875" style="64" customWidth="1"/>
    <col min="3843" max="3843" width="3.625" style="64" customWidth="1"/>
    <col min="3844" max="3844" width="11" style="64" customWidth="1"/>
    <col min="3845" max="3845" width="2.375" style="64" customWidth="1"/>
    <col min="3846" max="3846" width="16" style="64" bestFit="1" customWidth="1"/>
    <col min="3847" max="3847" width="2.75" style="64" customWidth="1"/>
    <col min="3848" max="3848" width="12.375" style="64" bestFit="1" customWidth="1"/>
    <col min="3849" max="3849" width="3.5" style="64" customWidth="1"/>
    <col min="3850" max="3850" width="3.375" style="64" customWidth="1"/>
    <col min="3851" max="3851" width="12.5" style="64" customWidth="1"/>
    <col min="3852" max="3852" width="2.25" style="64" customWidth="1"/>
    <col min="3853" max="3853" width="11.25" style="64" customWidth="1"/>
    <col min="3854" max="3854" width="10.5" style="64" customWidth="1"/>
    <col min="3855" max="3855" width="8.375" style="64" customWidth="1"/>
    <col min="3856" max="4096" width="9" style="64"/>
    <col min="4097" max="4097" width="11.25" style="64" customWidth="1"/>
    <col min="4098" max="4098" width="14.875" style="64" customWidth="1"/>
    <col min="4099" max="4099" width="3.625" style="64" customWidth="1"/>
    <col min="4100" max="4100" width="11" style="64" customWidth="1"/>
    <col min="4101" max="4101" width="2.375" style="64" customWidth="1"/>
    <col min="4102" max="4102" width="16" style="64" bestFit="1" customWidth="1"/>
    <col min="4103" max="4103" width="2.75" style="64" customWidth="1"/>
    <col min="4104" max="4104" width="12.375" style="64" bestFit="1" customWidth="1"/>
    <col min="4105" max="4105" width="3.5" style="64" customWidth="1"/>
    <col min="4106" max="4106" width="3.375" style="64" customWidth="1"/>
    <col min="4107" max="4107" width="12.5" style="64" customWidth="1"/>
    <col min="4108" max="4108" width="2.25" style="64" customWidth="1"/>
    <col min="4109" max="4109" width="11.25" style="64" customWidth="1"/>
    <col min="4110" max="4110" width="10.5" style="64" customWidth="1"/>
    <col min="4111" max="4111" width="8.375" style="64" customWidth="1"/>
    <col min="4112" max="4352" width="9" style="64"/>
    <col min="4353" max="4353" width="11.25" style="64" customWidth="1"/>
    <col min="4354" max="4354" width="14.875" style="64" customWidth="1"/>
    <col min="4355" max="4355" width="3.625" style="64" customWidth="1"/>
    <col min="4356" max="4356" width="11" style="64" customWidth="1"/>
    <col min="4357" max="4357" width="2.375" style="64" customWidth="1"/>
    <col min="4358" max="4358" width="16" style="64" bestFit="1" customWidth="1"/>
    <col min="4359" max="4359" width="2.75" style="64" customWidth="1"/>
    <col min="4360" max="4360" width="12.375" style="64" bestFit="1" customWidth="1"/>
    <col min="4361" max="4361" width="3.5" style="64" customWidth="1"/>
    <col min="4362" max="4362" width="3.375" style="64" customWidth="1"/>
    <col min="4363" max="4363" width="12.5" style="64" customWidth="1"/>
    <col min="4364" max="4364" width="2.25" style="64" customWidth="1"/>
    <col min="4365" max="4365" width="11.25" style="64" customWidth="1"/>
    <col min="4366" max="4366" width="10.5" style="64" customWidth="1"/>
    <col min="4367" max="4367" width="8.375" style="64" customWidth="1"/>
    <col min="4368" max="4608" width="9" style="64"/>
    <col min="4609" max="4609" width="11.25" style="64" customWidth="1"/>
    <col min="4610" max="4610" width="14.875" style="64" customWidth="1"/>
    <col min="4611" max="4611" width="3.625" style="64" customWidth="1"/>
    <col min="4612" max="4612" width="11" style="64" customWidth="1"/>
    <col min="4613" max="4613" width="2.375" style="64" customWidth="1"/>
    <col min="4614" max="4614" width="16" style="64" bestFit="1" customWidth="1"/>
    <col min="4615" max="4615" width="2.75" style="64" customWidth="1"/>
    <col min="4616" max="4616" width="12.375" style="64" bestFit="1" customWidth="1"/>
    <col min="4617" max="4617" width="3.5" style="64" customWidth="1"/>
    <col min="4618" max="4618" width="3.375" style="64" customWidth="1"/>
    <col min="4619" max="4619" width="12.5" style="64" customWidth="1"/>
    <col min="4620" max="4620" width="2.25" style="64" customWidth="1"/>
    <col min="4621" max="4621" width="11.25" style="64" customWidth="1"/>
    <col min="4622" max="4622" width="10.5" style="64" customWidth="1"/>
    <col min="4623" max="4623" width="8.375" style="64" customWidth="1"/>
    <col min="4624" max="4864" width="9" style="64"/>
    <col min="4865" max="4865" width="11.25" style="64" customWidth="1"/>
    <col min="4866" max="4866" width="14.875" style="64" customWidth="1"/>
    <col min="4867" max="4867" width="3.625" style="64" customWidth="1"/>
    <col min="4868" max="4868" width="11" style="64" customWidth="1"/>
    <col min="4869" max="4869" width="2.375" style="64" customWidth="1"/>
    <col min="4870" max="4870" width="16" style="64" bestFit="1" customWidth="1"/>
    <col min="4871" max="4871" width="2.75" style="64" customWidth="1"/>
    <col min="4872" max="4872" width="12.375" style="64" bestFit="1" customWidth="1"/>
    <col min="4873" max="4873" width="3.5" style="64" customWidth="1"/>
    <col min="4874" max="4874" width="3.375" style="64" customWidth="1"/>
    <col min="4875" max="4875" width="12.5" style="64" customWidth="1"/>
    <col min="4876" max="4876" width="2.25" style="64" customWidth="1"/>
    <col min="4877" max="4877" width="11.25" style="64" customWidth="1"/>
    <col min="4878" max="4878" width="10.5" style="64" customWidth="1"/>
    <col min="4879" max="4879" width="8.375" style="64" customWidth="1"/>
    <col min="4880" max="5120" width="9" style="64"/>
    <col min="5121" max="5121" width="11.25" style="64" customWidth="1"/>
    <col min="5122" max="5122" width="14.875" style="64" customWidth="1"/>
    <col min="5123" max="5123" width="3.625" style="64" customWidth="1"/>
    <col min="5124" max="5124" width="11" style="64" customWidth="1"/>
    <col min="5125" max="5125" width="2.375" style="64" customWidth="1"/>
    <col min="5126" max="5126" width="16" style="64" bestFit="1" customWidth="1"/>
    <col min="5127" max="5127" width="2.75" style="64" customWidth="1"/>
    <col min="5128" max="5128" width="12.375" style="64" bestFit="1" customWidth="1"/>
    <col min="5129" max="5129" width="3.5" style="64" customWidth="1"/>
    <col min="5130" max="5130" width="3.375" style="64" customWidth="1"/>
    <col min="5131" max="5131" width="12.5" style="64" customWidth="1"/>
    <col min="5132" max="5132" width="2.25" style="64" customWidth="1"/>
    <col min="5133" max="5133" width="11.25" style="64" customWidth="1"/>
    <col min="5134" max="5134" width="10.5" style="64" customWidth="1"/>
    <col min="5135" max="5135" width="8.375" style="64" customWidth="1"/>
    <col min="5136" max="5376" width="9" style="64"/>
    <col min="5377" max="5377" width="11.25" style="64" customWidth="1"/>
    <col min="5378" max="5378" width="14.875" style="64" customWidth="1"/>
    <col min="5379" max="5379" width="3.625" style="64" customWidth="1"/>
    <col min="5380" max="5380" width="11" style="64" customWidth="1"/>
    <col min="5381" max="5381" width="2.375" style="64" customWidth="1"/>
    <col min="5382" max="5382" width="16" style="64" bestFit="1" customWidth="1"/>
    <col min="5383" max="5383" width="2.75" style="64" customWidth="1"/>
    <col min="5384" max="5384" width="12.375" style="64" bestFit="1" customWidth="1"/>
    <col min="5385" max="5385" width="3.5" style="64" customWidth="1"/>
    <col min="5386" max="5386" width="3.375" style="64" customWidth="1"/>
    <col min="5387" max="5387" width="12.5" style="64" customWidth="1"/>
    <col min="5388" max="5388" width="2.25" style="64" customWidth="1"/>
    <col min="5389" max="5389" width="11.25" style="64" customWidth="1"/>
    <col min="5390" max="5390" width="10.5" style="64" customWidth="1"/>
    <col min="5391" max="5391" width="8.375" style="64" customWidth="1"/>
    <col min="5392" max="5632" width="9" style="64"/>
    <col min="5633" max="5633" width="11.25" style="64" customWidth="1"/>
    <col min="5634" max="5634" width="14.875" style="64" customWidth="1"/>
    <col min="5635" max="5635" width="3.625" style="64" customWidth="1"/>
    <col min="5636" max="5636" width="11" style="64" customWidth="1"/>
    <col min="5637" max="5637" width="2.375" style="64" customWidth="1"/>
    <col min="5638" max="5638" width="16" style="64" bestFit="1" customWidth="1"/>
    <col min="5639" max="5639" width="2.75" style="64" customWidth="1"/>
    <col min="5640" max="5640" width="12.375" style="64" bestFit="1" customWidth="1"/>
    <col min="5641" max="5641" width="3.5" style="64" customWidth="1"/>
    <col min="5642" max="5642" width="3.375" style="64" customWidth="1"/>
    <col min="5643" max="5643" width="12.5" style="64" customWidth="1"/>
    <col min="5644" max="5644" width="2.25" style="64" customWidth="1"/>
    <col min="5645" max="5645" width="11.25" style="64" customWidth="1"/>
    <col min="5646" max="5646" width="10.5" style="64" customWidth="1"/>
    <col min="5647" max="5647" width="8.375" style="64" customWidth="1"/>
    <col min="5648" max="5888" width="9" style="64"/>
    <col min="5889" max="5889" width="11.25" style="64" customWidth="1"/>
    <col min="5890" max="5890" width="14.875" style="64" customWidth="1"/>
    <col min="5891" max="5891" width="3.625" style="64" customWidth="1"/>
    <col min="5892" max="5892" width="11" style="64" customWidth="1"/>
    <col min="5893" max="5893" width="2.375" style="64" customWidth="1"/>
    <col min="5894" max="5894" width="16" style="64" bestFit="1" customWidth="1"/>
    <col min="5895" max="5895" width="2.75" style="64" customWidth="1"/>
    <col min="5896" max="5896" width="12.375" style="64" bestFit="1" customWidth="1"/>
    <col min="5897" max="5897" width="3.5" style="64" customWidth="1"/>
    <col min="5898" max="5898" width="3.375" style="64" customWidth="1"/>
    <col min="5899" max="5899" width="12.5" style="64" customWidth="1"/>
    <col min="5900" max="5900" width="2.25" style="64" customWidth="1"/>
    <col min="5901" max="5901" width="11.25" style="64" customWidth="1"/>
    <col min="5902" max="5902" width="10.5" style="64" customWidth="1"/>
    <col min="5903" max="5903" width="8.375" style="64" customWidth="1"/>
    <col min="5904" max="6144" width="9" style="64"/>
    <col min="6145" max="6145" width="11.25" style="64" customWidth="1"/>
    <col min="6146" max="6146" width="14.875" style="64" customWidth="1"/>
    <col min="6147" max="6147" width="3.625" style="64" customWidth="1"/>
    <col min="6148" max="6148" width="11" style="64" customWidth="1"/>
    <col min="6149" max="6149" width="2.375" style="64" customWidth="1"/>
    <col min="6150" max="6150" width="16" style="64" bestFit="1" customWidth="1"/>
    <col min="6151" max="6151" width="2.75" style="64" customWidth="1"/>
    <col min="6152" max="6152" width="12.375" style="64" bestFit="1" customWidth="1"/>
    <col min="6153" max="6153" width="3.5" style="64" customWidth="1"/>
    <col min="6154" max="6154" width="3.375" style="64" customWidth="1"/>
    <col min="6155" max="6155" width="12.5" style="64" customWidth="1"/>
    <col min="6156" max="6156" width="2.25" style="64" customWidth="1"/>
    <col min="6157" max="6157" width="11.25" style="64" customWidth="1"/>
    <col min="6158" max="6158" width="10.5" style="64" customWidth="1"/>
    <col min="6159" max="6159" width="8.375" style="64" customWidth="1"/>
    <col min="6160" max="6400" width="9" style="64"/>
    <col min="6401" max="6401" width="11.25" style="64" customWidth="1"/>
    <col min="6402" max="6402" width="14.875" style="64" customWidth="1"/>
    <col min="6403" max="6403" width="3.625" style="64" customWidth="1"/>
    <col min="6404" max="6404" width="11" style="64" customWidth="1"/>
    <col min="6405" max="6405" width="2.375" style="64" customWidth="1"/>
    <col min="6406" max="6406" width="16" style="64" bestFit="1" customWidth="1"/>
    <col min="6407" max="6407" width="2.75" style="64" customWidth="1"/>
    <col min="6408" max="6408" width="12.375" style="64" bestFit="1" customWidth="1"/>
    <col min="6409" max="6409" width="3.5" style="64" customWidth="1"/>
    <col min="6410" max="6410" width="3.375" style="64" customWidth="1"/>
    <col min="6411" max="6411" width="12.5" style="64" customWidth="1"/>
    <col min="6412" max="6412" width="2.25" style="64" customWidth="1"/>
    <col min="6413" max="6413" width="11.25" style="64" customWidth="1"/>
    <col min="6414" max="6414" width="10.5" style="64" customWidth="1"/>
    <col min="6415" max="6415" width="8.375" style="64" customWidth="1"/>
    <col min="6416" max="6656" width="9" style="64"/>
    <col min="6657" max="6657" width="11.25" style="64" customWidth="1"/>
    <col min="6658" max="6658" width="14.875" style="64" customWidth="1"/>
    <col min="6659" max="6659" width="3.625" style="64" customWidth="1"/>
    <col min="6660" max="6660" width="11" style="64" customWidth="1"/>
    <col min="6661" max="6661" width="2.375" style="64" customWidth="1"/>
    <col min="6662" max="6662" width="16" style="64" bestFit="1" customWidth="1"/>
    <col min="6663" max="6663" width="2.75" style="64" customWidth="1"/>
    <col min="6664" max="6664" width="12.375" style="64" bestFit="1" customWidth="1"/>
    <col min="6665" max="6665" width="3.5" style="64" customWidth="1"/>
    <col min="6666" max="6666" width="3.375" style="64" customWidth="1"/>
    <col min="6667" max="6667" width="12.5" style="64" customWidth="1"/>
    <col min="6668" max="6668" width="2.25" style="64" customWidth="1"/>
    <col min="6669" max="6669" width="11.25" style="64" customWidth="1"/>
    <col min="6670" max="6670" width="10.5" style="64" customWidth="1"/>
    <col min="6671" max="6671" width="8.375" style="64" customWidth="1"/>
    <col min="6672" max="6912" width="9" style="64"/>
    <col min="6913" max="6913" width="11.25" style="64" customWidth="1"/>
    <col min="6914" max="6914" width="14.875" style="64" customWidth="1"/>
    <col min="6915" max="6915" width="3.625" style="64" customWidth="1"/>
    <col min="6916" max="6916" width="11" style="64" customWidth="1"/>
    <col min="6917" max="6917" width="2.375" style="64" customWidth="1"/>
    <col min="6918" max="6918" width="16" style="64" bestFit="1" customWidth="1"/>
    <col min="6919" max="6919" width="2.75" style="64" customWidth="1"/>
    <col min="6920" max="6920" width="12.375" style="64" bestFit="1" customWidth="1"/>
    <col min="6921" max="6921" width="3.5" style="64" customWidth="1"/>
    <col min="6922" max="6922" width="3.375" style="64" customWidth="1"/>
    <col min="6923" max="6923" width="12.5" style="64" customWidth="1"/>
    <col min="6924" max="6924" width="2.25" style="64" customWidth="1"/>
    <col min="6925" max="6925" width="11.25" style="64" customWidth="1"/>
    <col min="6926" max="6926" width="10.5" style="64" customWidth="1"/>
    <col min="6927" max="6927" width="8.375" style="64" customWidth="1"/>
    <col min="6928" max="7168" width="9" style="64"/>
    <col min="7169" max="7169" width="11.25" style="64" customWidth="1"/>
    <col min="7170" max="7170" width="14.875" style="64" customWidth="1"/>
    <col min="7171" max="7171" width="3.625" style="64" customWidth="1"/>
    <col min="7172" max="7172" width="11" style="64" customWidth="1"/>
    <col min="7173" max="7173" width="2.375" style="64" customWidth="1"/>
    <col min="7174" max="7174" width="16" style="64" bestFit="1" customWidth="1"/>
    <col min="7175" max="7175" width="2.75" style="64" customWidth="1"/>
    <col min="7176" max="7176" width="12.375" style="64" bestFit="1" customWidth="1"/>
    <col min="7177" max="7177" width="3.5" style="64" customWidth="1"/>
    <col min="7178" max="7178" width="3.375" style="64" customWidth="1"/>
    <col min="7179" max="7179" width="12.5" style="64" customWidth="1"/>
    <col min="7180" max="7180" width="2.25" style="64" customWidth="1"/>
    <col min="7181" max="7181" width="11.25" style="64" customWidth="1"/>
    <col min="7182" max="7182" width="10.5" style="64" customWidth="1"/>
    <col min="7183" max="7183" width="8.375" style="64" customWidth="1"/>
    <col min="7184" max="7424" width="9" style="64"/>
    <col min="7425" max="7425" width="11.25" style="64" customWidth="1"/>
    <col min="7426" max="7426" width="14.875" style="64" customWidth="1"/>
    <col min="7427" max="7427" width="3.625" style="64" customWidth="1"/>
    <col min="7428" max="7428" width="11" style="64" customWidth="1"/>
    <col min="7429" max="7429" width="2.375" style="64" customWidth="1"/>
    <col min="7430" max="7430" width="16" style="64" bestFit="1" customWidth="1"/>
    <col min="7431" max="7431" width="2.75" style="64" customWidth="1"/>
    <col min="7432" max="7432" width="12.375" style="64" bestFit="1" customWidth="1"/>
    <col min="7433" max="7433" width="3.5" style="64" customWidth="1"/>
    <col min="7434" max="7434" width="3.375" style="64" customWidth="1"/>
    <col min="7435" max="7435" width="12.5" style="64" customWidth="1"/>
    <col min="7436" max="7436" width="2.25" style="64" customWidth="1"/>
    <col min="7437" max="7437" width="11.25" style="64" customWidth="1"/>
    <col min="7438" max="7438" width="10.5" style="64" customWidth="1"/>
    <col min="7439" max="7439" width="8.375" style="64" customWidth="1"/>
    <col min="7440" max="7680" width="9" style="64"/>
    <col min="7681" max="7681" width="11.25" style="64" customWidth="1"/>
    <col min="7682" max="7682" width="14.875" style="64" customWidth="1"/>
    <col min="7683" max="7683" width="3.625" style="64" customWidth="1"/>
    <col min="7684" max="7684" width="11" style="64" customWidth="1"/>
    <col min="7685" max="7685" width="2.375" style="64" customWidth="1"/>
    <col min="7686" max="7686" width="16" style="64" bestFit="1" customWidth="1"/>
    <col min="7687" max="7687" width="2.75" style="64" customWidth="1"/>
    <col min="7688" max="7688" width="12.375" style="64" bestFit="1" customWidth="1"/>
    <col min="7689" max="7689" width="3.5" style="64" customWidth="1"/>
    <col min="7690" max="7690" width="3.375" style="64" customWidth="1"/>
    <col min="7691" max="7691" width="12.5" style="64" customWidth="1"/>
    <col min="7692" max="7692" width="2.25" style="64" customWidth="1"/>
    <col min="7693" max="7693" width="11.25" style="64" customWidth="1"/>
    <col min="7694" max="7694" width="10.5" style="64" customWidth="1"/>
    <col min="7695" max="7695" width="8.375" style="64" customWidth="1"/>
    <col min="7696" max="7936" width="9" style="64"/>
    <col min="7937" max="7937" width="11.25" style="64" customWidth="1"/>
    <col min="7938" max="7938" width="14.875" style="64" customWidth="1"/>
    <col min="7939" max="7939" width="3.625" style="64" customWidth="1"/>
    <col min="7940" max="7940" width="11" style="64" customWidth="1"/>
    <col min="7941" max="7941" width="2.375" style="64" customWidth="1"/>
    <col min="7942" max="7942" width="16" style="64" bestFit="1" customWidth="1"/>
    <col min="7943" max="7943" width="2.75" style="64" customWidth="1"/>
    <col min="7944" max="7944" width="12.375" style="64" bestFit="1" customWidth="1"/>
    <col min="7945" max="7945" width="3.5" style="64" customWidth="1"/>
    <col min="7946" max="7946" width="3.375" style="64" customWidth="1"/>
    <col min="7947" max="7947" width="12.5" style="64" customWidth="1"/>
    <col min="7948" max="7948" width="2.25" style="64" customWidth="1"/>
    <col min="7949" max="7949" width="11.25" style="64" customWidth="1"/>
    <col min="7950" max="7950" width="10.5" style="64" customWidth="1"/>
    <col min="7951" max="7951" width="8.375" style="64" customWidth="1"/>
    <col min="7952" max="8192" width="9" style="64"/>
    <col min="8193" max="8193" width="11.25" style="64" customWidth="1"/>
    <col min="8194" max="8194" width="14.875" style="64" customWidth="1"/>
    <col min="8195" max="8195" width="3.625" style="64" customWidth="1"/>
    <col min="8196" max="8196" width="11" style="64" customWidth="1"/>
    <col min="8197" max="8197" width="2.375" style="64" customWidth="1"/>
    <col min="8198" max="8198" width="16" style="64" bestFit="1" customWidth="1"/>
    <col min="8199" max="8199" width="2.75" style="64" customWidth="1"/>
    <col min="8200" max="8200" width="12.375" style="64" bestFit="1" customWidth="1"/>
    <col min="8201" max="8201" width="3.5" style="64" customWidth="1"/>
    <col min="8202" max="8202" width="3.375" style="64" customWidth="1"/>
    <col min="8203" max="8203" width="12.5" style="64" customWidth="1"/>
    <col min="8204" max="8204" width="2.25" style="64" customWidth="1"/>
    <col min="8205" max="8205" width="11.25" style="64" customWidth="1"/>
    <col min="8206" max="8206" width="10.5" style="64" customWidth="1"/>
    <col min="8207" max="8207" width="8.375" style="64" customWidth="1"/>
    <col min="8208" max="8448" width="9" style="64"/>
    <col min="8449" max="8449" width="11.25" style="64" customWidth="1"/>
    <col min="8450" max="8450" width="14.875" style="64" customWidth="1"/>
    <col min="8451" max="8451" width="3.625" style="64" customWidth="1"/>
    <col min="8452" max="8452" width="11" style="64" customWidth="1"/>
    <col min="8453" max="8453" width="2.375" style="64" customWidth="1"/>
    <col min="8454" max="8454" width="16" style="64" bestFit="1" customWidth="1"/>
    <col min="8455" max="8455" width="2.75" style="64" customWidth="1"/>
    <col min="8456" max="8456" width="12.375" style="64" bestFit="1" customWidth="1"/>
    <col min="8457" max="8457" width="3.5" style="64" customWidth="1"/>
    <col min="8458" max="8458" width="3.375" style="64" customWidth="1"/>
    <col min="8459" max="8459" width="12.5" style="64" customWidth="1"/>
    <col min="8460" max="8460" width="2.25" style="64" customWidth="1"/>
    <col min="8461" max="8461" width="11.25" style="64" customWidth="1"/>
    <col min="8462" max="8462" width="10.5" style="64" customWidth="1"/>
    <col min="8463" max="8463" width="8.375" style="64" customWidth="1"/>
    <col min="8464" max="8704" width="9" style="64"/>
    <col min="8705" max="8705" width="11.25" style="64" customWidth="1"/>
    <col min="8706" max="8706" width="14.875" style="64" customWidth="1"/>
    <col min="8707" max="8707" width="3.625" style="64" customWidth="1"/>
    <col min="8708" max="8708" width="11" style="64" customWidth="1"/>
    <col min="8709" max="8709" width="2.375" style="64" customWidth="1"/>
    <col min="8710" max="8710" width="16" style="64" bestFit="1" customWidth="1"/>
    <col min="8711" max="8711" width="2.75" style="64" customWidth="1"/>
    <col min="8712" max="8712" width="12.375" style="64" bestFit="1" customWidth="1"/>
    <col min="8713" max="8713" width="3.5" style="64" customWidth="1"/>
    <col min="8714" max="8714" width="3.375" style="64" customWidth="1"/>
    <col min="8715" max="8715" width="12.5" style="64" customWidth="1"/>
    <col min="8716" max="8716" width="2.25" style="64" customWidth="1"/>
    <col min="8717" max="8717" width="11.25" style="64" customWidth="1"/>
    <col min="8718" max="8718" width="10.5" style="64" customWidth="1"/>
    <col min="8719" max="8719" width="8.375" style="64" customWidth="1"/>
    <col min="8720" max="8960" width="9" style="64"/>
    <col min="8961" max="8961" width="11.25" style="64" customWidth="1"/>
    <col min="8962" max="8962" width="14.875" style="64" customWidth="1"/>
    <col min="8963" max="8963" width="3.625" style="64" customWidth="1"/>
    <col min="8964" max="8964" width="11" style="64" customWidth="1"/>
    <col min="8965" max="8965" width="2.375" style="64" customWidth="1"/>
    <col min="8966" max="8966" width="16" style="64" bestFit="1" customWidth="1"/>
    <col min="8967" max="8967" width="2.75" style="64" customWidth="1"/>
    <col min="8968" max="8968" width="12.375" style="64" bestFit="1" customWidth="1"/>
    <col min="8969" max="8969" width="3.5" style="64" customWidth="1"/>
    <col min="8970" max="8970" width="3.375" style="64" customWidth="1"/>
    <col min="8971" max="8971" width="12.5" style="64" customWidth="1"/>
    <col min="8972" max="8972" width="2.25" style="64" customWidth="1"/>
    <col min="8973" max="8973" width="11.25" style="64" customWidth="1"/>
    <col min="8974" max="8974" width="10.5" style="64" customWidth="1"/>
    <col min="8975" max="8975" width="8.375" style="64" customWidth="1"/>
    <col min="8976" max="9216" width="9" style="64"/>
    <col min="9217" max="9217" width="11.25" style="64" customWidth="1"/>
    <col min="9218" max="9218" width="14.875" style="64" customWidth="1"/>
    <col min="9219" max="9219" width="3.625" style="64" customWidth="1"/>
    <col min="9220" max="9220" width="11" style="64" customWidth="1"/>
    <col min="9221" max="9221" width="2.375" style="64" customWidth="1"/>
    <col min="9222" max="9222" width="16" style="64" bestFit="1" customWidth="1"/>
    <col min="9223" max="9223" width="2.75" style="64" customWidth="1"/>
    <col min="9224" max="9224" width="12.375" style="64" bestFit="1" customWidth="1"/>
    <col min="9225" max="9225" width="3.5" style="64" customWidth="1"/>
    <col min="9226" max="9226" width="3.375" style="64" customWidth="1"/>
    <col min="9227" max="9227" width="12.5" style="64" customWidth="1"/>
    <col min="9228" max="9228" width="2.25" style="64" customWidth="1"/>
    <col min="9229" max="9229" width="11.25" style="64" customWidth="1"/>
    <col min="9230" max="9230" width="10.5" style="64" customWidth="1"/>
    <col min="9231" max="9231" width="8.375" style="64" customWidth="1"/>
    <col min="9232" max="9472" width="9" style="64"/>
    <col min="9473" max="9473" width="11.25" style="64" customWidth="1"/>
    <col min="9474" max="9474" width="14.875" style="64" customWidth="1"/>
    <col min="9475" max="9475" width="3.625" style="64" customWidth="1"/>
    <col min="9476" max="9476" width="11" style="64" customWidth="1"/>
    <col min="9477" max="9477" width="2.375" style="64" customWidth="1"/>
    <col min="9478" max="9478" width="16" style="64" bestFit="1" customWidth="1"/>
    <col min="9479" max="9479" width="2.75" style="64" customWidth="1"/>
    <col min="9480" max="9480" width="12.375" style="64" bestFit="1" customWidth="1"/>
    <col min="9481" max="9481" width="3.5" style="64" customWidth="1"/>
    <col min="9482" max="9482" width="3.375" style="64" customWidth="1"/>
    <col min="9483" max="9483" width="12.5" style="64" customWidth="1"/>
    <col min="9484" max="9484" width="2.25" style="64" customWidth="1"/>
    <col min="9485" max="9485" width="11.25" style="64" customWidth="1"/>
    <col min="9486" max="9486" width="10.5" style="64" customWidth="1"/>
    <col min="9487" max="9487" width="8.375" style="64" customWidth="1"/>
    <col min="9488" max="9728" width="9" style="64"/>
    <col min="9729" max="9729" width="11.25" style="64" customWidth="1"/>
    <col min="9730" max="9730" width="14.875" style="64" customWidth="1"/>
    <col min="9731" max="9731" width="3.625" style="64" customWidth="1"/>
    <col min="9732" max="9732" width="11" style="64" customWidth="1"/>
    <col min="9733" max="9733" width="2.375" style="64" customWidth="1"/>
    <col min="9734" max="9734" width="16" style="64" bestFit="1" customWidth="1"/>
    <col min="9735" max="9735" width="2.75" style="64" customWidth="1"/>
    <col min="9736" max="9736" width="12.375" style="64" bestFit="1" customWidth="1"/>
    <col min="9737" max="9737" width="3.5" style="64" customWidth="1"/>
    <col min="9738" max="9738" width="3.375" style="64" customWidth="1"/>
    <col min="9739" max="9739" width="12.5" style="64" customWidth="1"/>
    <col min="9740" max="9740" width="2.25" style="64" customWidth="1"/>
    <col min="9741" max="9741" width="11.25" style="64" customWidth="1"/>
    <col min="9742" max="9742" width="10.5" style="64" customWidth="1"/>
    <col min="9743" max="9743" width="8.375" style="64" customWidth="1"/>
    <col min="9744" max="9984" width="9" style="64"/>
    <col min="9985" max="9985" width="11.25" style="64" customWidth="1"/>
    <col min="9986" max="9986" width="14.875" style="64" customWidth="1"/>
    <col min="9987" max="9987" width="3.625" style="64" customWidth="1"/>
    <col min="9988" max="9988" width="11" style="64" customWidth="1"/>
    <col min="9989" max="9989" width="2.375" style="64" customWidth="1"/>
    <col min="9990" max="9990" width="16" style="64" bestFit="1" customWidth="1"/>
    <col min="9991" max="9991" width="2.75" style="64" customWidth="1"/>
    <col min="9992" max="9992" width="12.375" style="64" bestFit="1" customWidth="1"/>
    <col min="9993" max="9993" width="3.5" style="64" customWidth="1"/>
    <col min="9994" max="9994" width="3.375" style="64" customWidth="1"/>
    <col min="9995" max="9995" width="12.5" style="64" customWidth="1"/>
    <col min="9996" max="9996" width="2.25" style="64" customWidth="1"/>
    <col min="9997" max="9997" width="11.25" style="64" customWidth="1"/>
    <col min="9998" max="9998" width="10.5" style="64" customWidth="1"/>
    <col min="9999" max="9999" width="8.375" style="64" customWidth="1"/>
    <col min="10000" max="10240" width="9" style="64"/>
    <col min="10241" max="10241" width="11.25" style="64" customWidth="1"/>
    <col min="10242" max="10242" width="14.875" style="64" customWidth="1"/>
    <col min="10243" max="10243" width="3.625" style="64" customWidth="1"/>
    <col min="10244" max="10244" width="11" style="64" customWidth="1"/>
    <col min="10245" max="10245" width="2.375" style="64" customWidth="1"/>
    <col min="10246" max="10246" width="16" style="64" bestFit="1" customWidth="1"/>
    <col min="10247" max="10247" width="2.75" style="64" customWidth="1"/>
    <col min="10248" max="10248" width="12.375" style="64" bestFit="1" customWidth="1"/>
    <col min="10249" max="10249" width="3.5" style="64" customWidth="1"/>
    <col min="10250" max="10250" width="3.375" style="64" customWidth="1"/>
    <col min="10251" max="10251" width="12.5" style="64" customWidth="1"/>
    <col min="10252" max="10252" width="2.25" style="64" customWidth="1"/>
    <col min="10253" max="10253" width="11.25" style="64" customWidth="1"/>
    <col min="10254" max="10254" width="10.5" style="64" customWidth="1"/>
    <col min="10255" max="10255" width="8.375" style="64" customWidth="1"/>
    <col min="10256" max="10496" width="9" style="64"/>
    <col min="10497" max="10497" width="11.25" style="64" customWidth="1"/>
    <col min="10498" max="10498" width="14.875" style="64" customWidth="1"/>
    <col min="10499" max="10499" width="3.625" style="64" customWidth="1"/>
    <col min="10500" max="10500" width="11" style="64" customWidth="1"/>
    <col min="10501" max="10501" width="2.375" style="64" customWidth="1"/>
    <col min="10502" max="10502" width="16" style="64" bestFit="1" customWidth="1"/>
    <col min="10503" max="10503" width="2.75" style="64" customWidth="1"/>
    <col min="10504" max="10504" width="12.375" style="64" bestFit="1" customWidth="1"/>
    <col min="10505" max="10505" width="3.5" style="64" customWidth="1"/>
    <col min="10506" max="10506" width="3.375" style="64" customWidth="1"/>
    <col min="10507" max="10507" width="12.5" style="64" customWidth="1"/>
    <col min="10508" max="10508" width="2.25" style="64" customWidth="1"/>
    <col min="10509" max="10509" width="11.25" style="64" customWidth="1"/>
    <col min="10510" max="10510" width="10.5" style="64" customWidth="1"/>
    <col min="10511" max="10511" width="8.375" style="64" customWidth="1"/>
    <col min="10512" max="10752" width="9" style="64"/>
    <col min="10753" max="10753" width="11.25" style="64" customWidth="1"/>
    <col min="10754" max="10754" width="14.875" style="64" customWidth="1"/>
    <col min="10755" max="10755" width="3.625" style="64" customWidth="1"/>
    <col min="10756" max="10756" width="11" style="64" customWidth="1"/>
    <col min="10757" max="10757" width="2.375" style="64" customWidth="1"/>
    <col min="10758" max="10758" width="16" style="64" bestFit="1" customWidth="1"/>
    <col min="10759" max="10759" width="2.75" style="64" customWidth="1"/>
    <col min="10760" max="10760" width="12.375" style="64" bestFit="1" customWidth="1"/>
    <col min="10761" max="10761" width="3.5" style="64" customWidth="1"/>
    <col min="10762" max="10762" width="3.375" style="64" customWidth="1"/>
    <col min="10763" max="10763" width="12.5" style="64" customWidth="1"/>
    <col min="10764" max="10764" width="2.25" style="64" customWidth="1"/>
    <col min="10765" max="10765" width="11.25" style="64" customWidth="1"/>
    <col min="10766" max="10766" width="10.5" style="64" customWidth="1"/>
    <col min="10767" max="10767" width="8.375" style="64" customWidth="1"/>
    <col min="10768" max="11008" width="9" style="64"/>
    <col min="11009" max="11009" width="11.25" style="64" customWidth="1"/>
    <col min="11010" max="11010" width="14.875" style="64" customWidth="1"/>
    <col min="11011" max="11011" width="3.625" style="64" customWidth="1"/>
    <col min="11012" max="11012" width="11" style="64" customWidth="1"/>
    <col min="11013" max="11013" width="2.375" style="64" customWidth="1"/>
    <col min="11014" max="11014" width="16" style="64" bestFit="1" customWidth="1"/>
    <col min="11015" max="11015" width="2.75" style="64" customWidth="1"/>
    <col min="11016" max="11016" width="12.375" style="64" bestFit="1" customWidth="1"/>
    <col min="11017" max="11017" width="3.5" style="64" customWidth="1"/>
    <col min="11018" max="11018" width="3.375" style="64" customWidth="1"/>
    <col min="11019" max="11019" width="12.5" style="64" customWidth="1"/>
    <col min="11020" max="11020" width="2.25" style="64" customWidth="1"/>
    <col min="11021" max="11021" width="11.25" style="64" customWidth="1"/>
    <col min="11022" max="11022" width="10.5" style="64" customWidth="1"/>
    <col min="11023" max="11023" width="8.375" style="64" customWidth="1"/>
    <col min="11024" max="11264" width="9" style="64"/>
    <col min="11265" max="11265" width="11.25" style="64" customWidth="1"/>
    <col min="11266" max="11266" width="14.875" style="64" customWidth="1"/>
    <col min="11267" max="11267" width="3.625" style="64" customWidth="1"/>
    <col min="11268" max="11268" width="11" style="64" customWidth="1"/>
    <col min="11269" max="11269" width="2.375" style="64" customWidth="1"/>
    <col min="11270" max="11270" width="16" style="64" bestFit="1" customWidth="1"/>
    <col min="11271" max="11271" width="2.75" style="64" customWidth="1"/>
    <col min="11272" max="11272" width="12.375" style="64" bestFit="1" customWidth="1"/>
    <col min="11273" max="11273" width="3.5" style="64" customWidth="1"/>
    <col min="11274" max="11274" width="3.375" style="64" customWidth="1"/>
    <col min="11275" max="11275" width="12.5" style="64" customWidth="1"/>
    <col min="11276" max="11276" width="2.25" style="64" customWidth="1"/>
    <col min="11277" max="11277" width="11.25" style="64" customWidth="1"/>
    <col min="11278" max="11278" width="10.5" style="64" customWidth="1"/>
    <col min="11279" max="11279" width="8.375" style="64" customWidth="1"/>
    <col min="11280" max="11520" width="9" style="64"/>
    <col min="11521" max="11521" width="11.25" style="64" customWidth="1"/>
    <col min="11522" max="11522" width="14.875" style="64" customWidth="1"/>
    <col min="11523" max="11523" width="3.625" style="64" customWidth="1"/>
    <col min="11524" max="11524" width="11" style="64" customWidth="1"/>
    <col min="11525" max="11525" width="2.375" style="64" customWidth="1"/>
    <col min="11526" max="11526" width="16" style="64" bestFit="1" customWidth="1"/>
    <col min="11527" max="11527" width="2.75" style="64" customWidth="1"/>
    <col min="11528" max="11528" width="12.375" style="64" bestFit="1" customWidth="1"/>
    <col min="11529" max="11529" width="3.5" style="64" customWidth="1"/>
    <col min="11530" max="11530" width="3.375" style="64" customWidth="1"/>
    <col min="11531" max="11531" width="12.5" style="64" customWidth="1"/>
    <col min="11532" max="11532" width="2.25" style="64" customWidth="1"/>
    <col min="11533" max="11533" width="11.25" style="64" customWidth="1"/>
    <col min="11534" max="11534" width="10.5" style="64" customWidth="1"/>
    <col min="11535" max="11535" width="8.375" style="64" customWidth="1"/>
    <col min="11536" max="11776" width="9" style="64"/>
    <col min="11777" max="11777" width="11.25" style="64" customWidth="1"/>
    <col min="11778" max="11778" width="14.875" style="64" customWidth="1"/>
    <col min="11779" max="11779" width="3.625" style="64" customWidth="1"/>
    <col min="11780" max="11780" width="11" style="64" customWidth="1"/>
    <col min="11781" max="11781" width="2.375" style="64" customWidth="1"/>
    <col min="11782" max="11782" width="16" style="64" bestFit="1" customWidth="1"/>
    <col min="11783" max="11783" width="2.75" style="64" customWidth="1"/>
    <col min="11784" max="11784" width="12.375" style="64" bestFit="1" customWidth="1"/>
    <col min="11785" max="11785" width="3.5" style="64" customWidth="1"/>
    <col min="11786" max="11786" width="3.375" style="64" customWidth="1"/>
    <col min="11787" max="11787" width="12.5" style="64" customWidth="1"/>
    <col min="11788" max="11788" width="2.25" style="64" customWidth="1"/>
    <col min="11789" max="11789" width="11.25" style="64" customWidth="1"/>
    <col min="11790" max="11790" width="10.5" style="64" customWidth="1"/>
    <col min="11791" max="11791" width="8.375" style="64" customWidth="1"/>
    <col min="11792" max="12032" width="9" style="64"/>
    <col min="12033" max="12033" width="11.25" style="64" customWidth="1"/>
    <col min="12034" max="12034" width="14.875" style="64" customWidth="1"/>
    <col min="12035" max="12035" width="3.625" style="64" customWidth="1"/>
    <col min="12036" max="12036" width="11" style="64" customWidth="1"/>
    <col min="12037" max="12037" width="2.375" style="64" customWidth="1"/>
    <col min="12038" max="12038" width="16" style="64" bestFit="1" customWidth="1"/>
    <col min="12039" max="12039" width="2.75" style="64" customWidth="1"/>
    <col min="12040" max="12040" width="12.375" style="64" bestFit="1" customWidth="1"/>
    <col min="12041" max="12041" width="3.5" style="64" customWidth="1"/>
    <col min="12042" max="12042" width="3.375" style="64" customWidth="1"/>
    <col min="12043" max="12043" width="12.5" style="64" customWidth="1"/>
    <col min="12044" max="12044" width="2.25" style="64" customWidth="1"/>
    <col min="12045" max="12045" width="11.25" style="64" customWidth="1"/>
    <col min="12046" max="12046" width="10.5" style="64" customWidth="1"/>
    <col min="12047" max="12047" width="8.375" style="64" customWidth="1"/>
    <col min="12048" max="12288" width="9" style="64"/>
    <col min="12289" max="12289" width="11.25" style="64" customWidth="1"/>
    <col min="12290" max="12290" width="14.875" style="64" customWidth="1"/>
    <col min="12291" max="12291" width="3.625" style="64" customWidth="1"/>
    <col min="12292" max="12292" width="11" style="64" customWidth="1"/>
    <col min="12293" max="12293" width="2.375" style="64" customWidth="1"/>
    <col min="12294" max="12294" width="16" style="64" bestFit="1" customWidth="1"/>
    <col min="12295" max="12295" width="2.75" style="64" customWidth="1"/>
    <col min="12296" max="12296" width="12.375" style="64" bestFit="1" customWidth="1"/>
    <col min="12297" max="12297" width="3.5" style="64" customWidth="1"/>
    <col min="12298" max="12298" width="3.375" style="64" customWidth="1"/>
    <col min="12299" max="12299" width="12.5" style="64" customWidth="1"/>
    <col min="12300" max="12300" width="2.25" style="64" customWidth="1"/>
    <col min="12301" max="12301" width="11.25" style="64" customWidth="1"/>
    <col min="12302" max="12302" width="10.5" style="64" customWidth="1"/>
    <col min="12303" max="12303" width="8.375" style="64" customWidth="1"/>
    <col min="12304" max="12544" width="9" style="64"/>
    <col min="12545" max="12545" width="11.25" style="64" customWidth="1"/>
    <col min="12546" max="12546" width="14.875" style="64" customWidth="1"/>
    <col min="12547" max="12547" width="3.625" style="64" customWidth="1"/>
    <col min="12548" max="12548" width="11" style="64" customWidth="1"/>
    <col min="12549" max="12549" width="2.375" style="64" customWidth="1"/>
    <col min="12550" max="12550" width="16" style="64" bestFit="1" customWidth="1"/>
    <col min="12551" max="12551" width="2.75" style="64" customWidth="1"/>
    <col min="12552" max="12552" width="12.375" style="64" bestFit="1" customWidth="1"/>
    <col min="12553" max="12553" width="3.5" style="64" customWidth="1"/>
    <col min="12554" max="12554" width="3.375" style="64" customWidth="1"/>
    <col min="12555" max="12555" width="12.5" style="64" customWidth="1"/>
    <col min="12556" max="12556" width="2.25" style="64" customWidth="1"/>
    <col min="12557" max="12557" width="11.25" style="64" customWidth="1"/>
    <col min="12558" max="12558" width="10.5" style="64" customWidth="1"/>
    <col min="12559" max="12559" width="8.375" style="64" customWidth="1"/>
    <col min="12560" max="12800" width="9" style="64"/>
    <col min="12801" max="12801" width="11.25" style="64" customWidth="1"/>
    <col min="12802" max="12802" width="14.875" style="64" customWidth="1"/>
    <col min="12803" max="12803" width="3.625" style="64" customWidth="1"/>
    <col min="12804" max="12804" width="11" style="64" customWidth="1"/>
    <col min="12805" max="12805" width="2.375" style="64" customWidth="1"/>
    <col min="12806" max="12806" width="16" style="64" bestFit="1" customWidth="1"/>
    <col min="12807" max="12807" width="2.75" style="64" customWidth="1"/>
    <col min="12808" max="12808" width="12.375" style="64" bestFit="1" customWidth="1"/>
    <col min="12809" max="12809" width="3.5" style="64" customWidth="1"/>
    <col min="12810" max="12810" width="3.375" style="64" customWidth="1"/>
    <col min="12811" max="12811" width="12.5" style="64" customWidth="1"/>
    <col min="12812" max="12812" width="2.25" style="64" customWidth="1"/>
    <col min="12813" max="12813" width="11.25" style="64" customWidth="1"/>
    <col min="12814" max="12814" width="10.5" style="64" customWidth="1"/>
    <col min="12815" max="12815" width="8.375" style="64" customWidth="1"/>
    <col min="12816" max="13056" width="9" style="64"/>
    <col min="13057" max="13057" width="11.25" style="64" customWidth="1"/>
    <col min="13058" max="13058" width="14.875" style="64" customWidth="1"/>
    <col min="13059" max="13059" width="3.625" style="64" customWidth="1"/>
    <col min="13060" max="13060" width="11" style="64" customWidth="1"/>
    <col min="13061" max="13061" width="2.375" style="64" customWidth="1"/>
    <col min="13062" max="13062" width="16" style="64" bestFit="1" customWidth="1"/>
    <col min="13063" max="13063" width="2.75" style="64" customWidth="1"/>
    <col min="13064" max="13064" width="12.375" style="64" bestFit="1" customWidth="1"/>
    <col min="13065" max="13065" width="3.5" style="64" customWidth="1"/>
    <col min="13066" max="13066" width="3.375" style="64" customWidth="1"/>
    <col min="13067" max="13067" width="12.5" style="64" customWidth="1"/>
    <col min="13068" max="13068" width="2.25" style="64" customWidth="1"/>
    <col min="13069" max="13069" width="11.25" style="64" customWidth="1"/>
    <col min="13070" max="13070" width="10.5" style="64" customWidth="1"/>
    <col min="13071" max="13071" width="8.375" style="64" customWidth="1"/>
    <col min="13072" max="13312" width="9" style="64"/>
    <col min="13313" max="13313" width="11.25" style="64" customWidth="1"/>
    <col min="13314" max="13314" width="14.875" style="64" customWidth="1"/>
    <col min="13315" max="13315" width="3.625" style="64" customWidth="1"/>
    <col min="13316" max="13316" width="11" style="64" customWidth="1"/>
    <col min="13317" max="13317" width="2.375" style="64" customWidth="1"/>
    <col min="13318" max="13318" width="16" style="64" bestFit="1" customWidth="1"/>
    <col min="13319" max="13319" width="2.75" style="64" customWidth="1"/>
    <col min="13320" max="13320" width="12.375" style="64" bestFit="1" customWidth="1"/>
    <col min="13321" max="13321" width="3.5" style="64" customWidth="1"/>
    <col min="13322" max="13322" width="3.375" style="64" customWidth="1"/>
    <col min="13323" max="13323" width="12.5" style="64" customWidth="1"/>
    <col min="13324" max="13324" width="2.25" style="64" customWidth="1"/>
    <col min="13325" max="13325" width="11.25" style="64" customWidth="1"/>
    <col min="13326" max="13326" width="10.5" style="64" customWidth="1"/>
    <col min="13327" max="13327" width="8.375" style="64" customWidth="1"/>
    <col min="13328" max="13568" width="9" style="64"/>
    <col min="13569" max="13569" width="11.25" style="64" customWidth="1"/>
    <col min="13570" max="13570" width="14.875" style="64" customWidth="1"/>
    <col min="13571" max="13571" width="3.625" style="64" customWidth="1"/>
    <col min="13572" max="13572" width="11" style="64" customWidth="1"/>
    <col min="13573" max="13573" width="2.375" style="64" customWidth="1"/>
    <col min="13574" max="13574" width="16" style="64" bestFit="1" customWidth="1"/>
    <col min="13575" max="13575" width="2.75" style="64" customWidth="1"/>
    <col min="13576" max="13576" width="12.375" style="64" bestFit="1" customWidth="1"/>
    <col min="13577" max="13577" width="3.5" style="64" customWidth="1"/>
    <col min="13578" max="13578" width="3.375" style="64" customWidth="1"/>
    <col min="13579" max="13579" width="12.5" style="64" customWidth="1"/>
    <col min="13580" max="13580" width="2.25" style="64" customWidth="1"/>
    <col min="13581" max="13581" width="11.25" style="64" customWidth="1"/>
    <col min="13582" max="13582" width="10.5" style="64" customWidth="1"/>
    <col min="13583" max="13583" width="8.375" style="64" customWidth="1"/>
    <col min="13584" max="13824" width="9" style="64"/>
    <col min="13825" max="13825" width="11.25" style="64" customWidth="1"/>
    <col min="13826" max="13826" width="14.875" style="64" customWidth="1"/>
    <col min="13827" max="13827" width="3.625" style="64" customWidth="1"/>
    <col min="13828" max="13828" width="11" style="64" customWidth="1"/>
    <col min="13829" max="13829" width="2.375" style="64" customWidth="1"/>
    <col min="13830" max="13830" width="16" style="64" bestFit="1" customWidth="1"/>
    <col min="13831" max="13831" width="2.75" style="64" customWidth="1"/>
    <col min="13832" max="13832" width="12.375" style="64" bestFit="1" customWidth="1"/>
    <col min="13833" max="13833" width="3.5" style="64" customWidth="1"/>
    <col min="13834" max="13834" width="3.375" style="64" customWidth="1"/>
    <col min="13835" max="13835" width="12.5" style="64" customWidth="1"/>
    <col min="13836" max="13836" width="2.25" style="64" customWidth="1"/>
    <col min="13837" max="13837" width="11.25" style="64" customWidth="1"/>
    <col min="13838" max="13838" width="10.5" style="64" customWidth="1"/>
    <col min="13839" max="13839" width="8.375" style="64" customWidth="1"/>
    <col min="13840" max="14080" width="9" style="64"/>
    <col min="14081" max="14081" width="11.25" style="64" customWidth="1"/>
    <col min="14082" max="14082" width="14.875" style="64" customWidth="1"/>
    <col min="14083" max="14083" width="3.625" style="64" customWidth="1"/>
    <col min="14084" max="14084" width="11" style="64" customWidth="1"/>
    <col min="14085" max="14085" width="2.375" style="64" customWidth="1"/>
    <col min="14086" max="14086" width="16" style="64" bestFit="1" customWidth="1"/>
    <col min="14087" max="14087" width="2.75" style="64" customWidth="1"/>
    <col min="14088" max="14088" width="12.375" style="64" bestFit="1" customWidth="1"/>
    <col min="14089" max="14089" width="3.5" style="64" customWidth="1"/>
    <col min="14090" max="14090" width="3.375" style="64" customWidth="1"/>
    <col min="14091" max="14091" width="12.5" style="64" customWidth="1"/>
    <col min="14092" max="14092" width="2.25" style="64" customWidth="1"/>
    <col min="14093" max="14093" width="11.25" style="64" customWidth="1"/>
    <col min="14094" max="14094" width="10.5" style="64" customWidth="1"/>
    <col min="14095" max="14095" width="8.375" style="64" customWidth="1"/>
    <col min="14096" max="14336" width="9" style="64"/>
    <col min="14337" max="14337" width="11.25" style="64" customWidth="1"/>
    <col min="14338" max="14338" width="14.875" style="64" customWidth="1"/>
    <col min="14339" max="14339" width="3.625" style="64" customWidth="1"/>
    <col min="14340" max="14340" width="11" style="64" customWidth="1"/>
    <col min="14341" max="14341" width="2.375" style="64" customWidth="1"/>
    <col min="14342" max="14342" width="16" style="64" bestFit="1" customWidth="1"/>
    <col min="14343" max="14343" width="2.75" style="64" customWidth="1"/>
    <col min="14344" max="14344" width="12.375" style="64" bestFit="1" customWidth="1"/>
    <col min="14345" max="14345" width="3.5" style="64" customWidth="1"/>
    <col min="14346" max="14346" width="3.375" style="64" customWidth="1"/>
    <col min="14347" max="14347" width="12.5" style="64" customWidth="1"/>
    <col min="14348" max="14348" width="2.25" style="64" customWidth="1"/>
    <col min="14349" max="14349" width="11.25" style="64" customWidth="1"/>
    <col min="14350" max="14350" width="10.5" style="64" customWidth="1"/>
    <col min="14351" max="14351" width="8.375" style="64" customWidth="1"/>
    <col min="14352" max="14592" width="9" style="64"/>
    <col min="14593" max="14593" width="11.25" style="64" customWidth="1"/>
    <col min="14594" max="14594" width="14.875" style="64" customWidth="1"/>
    <col min="14595" max="14595" width="3.625" style="64" customWidth="1"/>
    <col min="14596" max="14596" width="11" style="64" customWidth="1"/>
    <col min="14597" max="14597" width="2.375" style="64" customWidth="1"/>
    <col min="14598" max="14598" width="16" style="64" bestFit="1" customWidth="1"/>
    <col min="14599" max="14599" width="2.75" style="64" customWidth="1"/>
    <col min="14600" max="14600" width="12.375" style="64" bestFit="1" customWidth="1"/>
    <col min="14601" max="14601" width="3.5" style="64" customWidth="1"/>
    <col min="14602" max="14602" width="3.375" style="64" customWidth="1"/>
    <col min="14603" max="14603" width="12.5" style="64" customWidth="1"/>
    <col min="14604" max="14604" width="2.25" style="64" customWidth="1"/>
    <col min="14605" max="14605" width="11.25" style="64" customWidth="1"/>
    <col min="14606" max="14606" width="10.5" style="64" customWidth="1"/>
    <col min="14607" max="14607" width="8.375" style="64" customWidth="1"/>
    <col min="14608" max="14848" width="9" style="64"/>
    <col min="14849" max="14849" width="11.25" style="64" customWidth="1"/>
    <col min="14850" max="14850" width="14.875" style="64" customWidth="1"/>
    <col min="14851" max="14851" width="3.625" style="64" customWidth="1"/>
    <col min="14852" max="14852" width="11" style="64" customWidth="1"/>
    <col min="14853" max="14853" width="2.375" style="64" customWidth="1"/>
    <col min="14854" max="14854" width="16" style="64" bestFit="1" customWidth="1"/>
    <col min="14855" max="14855" width="2.75" style="64" customWidth="1"/>
    <col min="14856" max="14856" width="12.375" style="64" bestFit="1" customWidth="1"/>
    <col min="14857" max="14857" width="3.5" style="64" customWidth="1"/>
    <col min="14858" max="14858" width="3.375" style="64" customWidth="1"/>
    <col min="14859" max="14859" width="12.5" style="64" customWidth="1"/>
    <col min="14860" max="14860" width="2.25" style="64" customWidth="1"/>
    <col min="14861" max="14861" width="11.25" style="64" customWidth="1"/>
    <col min="14862" max="14862" width="10.5" style="64" customWidth="1"/>
    <col min="14863" max="14863" width="8.375" style="64" customWidth="1"/>
    <col min="14864" max="15104" width="9" style="64"/>
    <col min="15105" max="15105" width="11.25" style="64" customWidth="1"/>
    <col min="15106" max="15106" width="14.875" style="64" customWidth="1"/>
    <col min="15107" max="15107" width="3.625" style="64" customWidth="1"/>
    <col min="15108" max="15108" width="11" style="64" customWidth="1"/>
    <col min="15109" max="15109" width="2.375" style="64" customWidth="1"/>
    <col min="15110" max="15110" width="16" style="64" bestFit="1" customWidth="1"/>
    <col min="15111" max="15111" width="2.75" style="64" customWidth="1"/>
    <col min="15112" max="15112" width="12.375" style="64" bestFit="1" customWidth="1"/>
    <col min="15113" max="15113" width="3.5" style="64" customWidth="1"/>
    <col min="15114" max="15114" width="3.375" style="64" customWidth="1"/>
    <col min="15115" max="15115" width="12.5" style="64" customWidth="1"/>
    <col min="15116" max="15116" width="2.25" style="64" customWidth="1"/>
    <col min="15117" max="15117" width="11.25" style="64" customWidth="1"/>
    <col min="15118" max="15118" width="10.5" style="64" customWidth="1"/>
    <col min="15119" max="15119" width="8.375" style="64" customWidth="1"/>
    <col min="15120" max="15360" width="9" style="64"/>
    <col min="15361" max="15361" width="11.25" style="64" customWidth="1"/>
    <col min="15362" max="15362" width="14.875" style="64" customWidth="1"/>
    <col min="15363" max="15363" width="3.625" style="64" customWidth="1"/>
    <col min="15364" max="15364" width="11" style="64" customWidth="1"/>
    <col min="15365" max="15365" width="2.375" style="64" customWidth="1"/>
    <col min="15366" max="15366" width="16" style="64" bestFit="1" customWidth="1"/>
    <col min="15367" max="15367" width="2.75" style="64" customWidth="1"/>
    <col min="15368" max="15368" width="12.375" style="64" bestFit="1" customWidth="1"/>
    <col min="15369" max="15369" width="3.5" style="64" customWidth="1"/>
    <col min="15370" max="15370" width="3.375" style="64" customWidth="1"/>
    <col min="15371" max="15371" width="12.5" style="64" customWidth="1"/>
    <col min="15372" max="15372" width="2.25" style="64" customWidth="1"/>
    <col min="15373" max="15373" width="11.25" style="64" customWidth="1"/>
    <col min="15374" max="15374" width="10.5" style="64" customWidth="1"/>
    <col min="15375" max="15375" width="8.375" style="64" customWidth="1"/>
    <col min="15376" max="15616" width="9" style="64"/>
    <col min="15617" max="15617" width="11.25" style="64" customWidth="1"/>
    <col min="15618" max="15618" width="14.875" style="64" customWidth="1"/>
    <col min="15619" max="15619" width="3.625" style="64" customWidth="1"/>
    <col min="15620" max="15620" width="11" style="64" customWidth="1"/>
    <col min="15621" max="15621" width="2.375" style="64" customWidth="1"/>
    <col min="15622" max="15622" width="16" style="64" bestFit="1" customWidth="1"/>
    <col min="15623" max="15623" width="2.75" style="64" customWidth="1"/>
    <col min="15624" max="15624" width="12.375" style="64" bestFit="1" customWidth="1"/>
    <col min="15625" max="15625" width="3.5" style="64" customWidth="1"/>
    <col min="15626" max="15626" width="3.375" style="64" customWidth="1"/>
    <col min="15627" max="15627" width="12.5" style="64" customWidth="1"/>
    <col min="15628" max="15628" width="2.25" style="64" customWidth="1"/>
    <col min="15629" max="15629" width="11.25" style="64" customWidth="1"/>
    <col min="15630" max="15630" width="10.5" style="64" customWidth="1"/>
    <col min="15631" max="15631" width="8.375" style="64" customWidth="1"/>
    <col min="15632" max="15872" width="9" style="64"/>
    <col min="15873" max="15873" width="11.25" style="64" customWidth="1"/>
    <col min="15874" max="15874" width="14.875" style="64" customWidth="1"/>
    <col min="15875" max="15875" width="3.625" style="64" customWidth="1"/>
    <col min="15876" max="15876" width="11" style="64" customWidth="1"/>
    <col min="15877" max="15877" width="2.375" style="64" customWidth="1"/>
    <col min="15878" max="15878" width="16" style="64" bestFit="1" customWidth="1"/>
    <col min="15879" max="15879" width="2.75" style="64" customWidth="1"/>
    <col min="15880" max="15880" width="12.375" style="64" bestFit="1" customWidth="1"/>
    <col min="15881" max="15881" width="3.5" style="64" customWidth="1"/>
    <col min="15882" max="15882" width="3.375" style="64" customWidth="1"/>
    <col min="15883" max="15883" width="12.5" style="64" customWidth="1"/>
    <col min="15884" max="15884" width="2.25" style="64" customWidth="1"/>
    <col min="15885" max="15885" width="11.25" style="64" customWidth="1"/>
    <col min="15886" max="15886" width="10.5" style="64" customWidth="1"/>
    <col min="15887" max="15887" width="8.375" style="64" customWidth="1"/>
    <col min="15888" max="16128" width="9" style="64"/>
    <col min="16129" max="16129" width="11.25" style="64" customWidth="1"/>
    <col min="16130" max="16130" width="14.875" style="64" customWidth="1"/>
    <col min="16131" max="16131" width="3.625" style="64" customWidth="1"/>
    <col min="16132" max="16132" width="11" style="64" customWidth="1"/>
    <col min="16133" max="16133" width="2.375" style="64" customWidth="1"/>
    <col min="16134" max="16134" width="16" style="64" bestFit="1" customWidth="1"/>
    <col min="16135" max="16135" width="2.75" style="64" customWidth="1"/>
    <col min="16136" max="16136" width="12.375" style="64" bestFit="1" customWidth="1"/>
    <col min="16137" max="16137" width="3.5" style="64" customWidth="1"/>
    <col min="16138" max="16138" width="3.375" style="64" customWidth="1"/>
    <col min="16139" max="16139" width="12.5" style="64" customWidth="1"/>
    <col min="16140" max="16140" width="2.25" style="64" customWidth="1"/>
    <col min="16141" max="16141" width="11.25" style="64" customWidth="1"/>
    <col min="16142" max="16142" width="10.5" style="64" customWidth="1"/>
    <col min="16143" max="16143" width="8.375" style="64" customWidth="1"/>
    <col min="16144" max="16384" width="9" style="64"/>
  </cols>
  <sheetData>
    <row r="2" spans="1:16" ht="35.25" customHeight="1" x14ac:dyDescent="0.15">
      <c r="A2" s="518" t="s">
        <v>36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</row>
    <row r="4" spans="1:16" s="66" customFormat="1" ht="21.75" customHeight="1" x14ac:dyDescent="0.15">
      <c r="A4" s="520" t="s">
        <v>37</v>
      </c>
      <c r="B4" s="521"/>
      <c r="C4" s="522"/>
      <c r="D4" s="523" t="s">
        <v>38</v>
      </c>
      <c r="E4" s="521"/>
      <c r="F4" s="521"/>
      <c r="G4" s="521"/>
      <c r="H4" s="521"/>
      <c r="I4" s="521"/>
      <c r="J4" s="521"/>
      <c r="K4" s="521"/>
      <c r="L4" s="521"/>
      <c r="M4" s="521"/>
      <c r="N4" s="522"/>
      <c r="O4" s="65"/>
      <c r="P4" s="65"/>
    </row>
    <row r="5" spans="1:16" ht="27.75" customHeight="1" x14ac:dyDescent="0.15">
      <c r="A5" s="67" t="s">
        <v>36</v>
      </c>
      <c r="B5" s="243">
        <f>D52</f>
        <v>0</v>
      </c>
      <c r="C5" s="244" t="s">
        <v>35</v>
      </c>
      <c r="D5" s="68"/>
      <c r="E5" s="69"/>
      <c r="F5" s="70"/>
      <c r="G5" s="70"/>
      <c r="H5" s="70"/>
      <c r="I5" s="69"/>
      <c r="J5" s="69"/>
      <c r="K5" s="69" t="s">
        <v>39</v>
      </c>
      <c r="L5" s="69"/>
      <c r="M5" s="69"/>
      <c r="N5" s="71"/>
    </row>
    <row r="6" spans="1:16" x14ac:dyDescent="0.15">
      <c r="A6" s="72" t="s">
        <v>40</v>
      </c>
      <c r="B6" s="73" t="s">
        <v>41</v>
      </c>
      <c r="C6" s="74"/>
      <c r="D6" s="75" t="s">
        <v>320</v>
      </c>
      <c r="E6" s="76"/>
      <c r="F6" s="77" t="s">
        <v>42</v>
      </c>
      <c r="G6" s="77"/>
      <c r="H6" s="77" t="s">
        <v>43</v>
      </c>
      <c r="I6" s="76"/>
      <c r="J6" s="76" t="s">
        <v>44</v>
      </c>
      <c r="K6" s="76"/>
      <c r="L6" s="76"/>
      <c r="M6" s="76"/>
      <c r="N6" s="78"/>
    </row>
    <row r="7" spans="1:16" x14ac:dyDescent="0.15">
      <c r="A7" s="72"/>
      <c r="B7" s="79"/>
      <c r="C7" s="80"/>
      <c r="D7" s="68" t="s">
        <v>3</v>
      </c>
      <c r="E7" s="69"/>
      <c r="F7" s="70"/>
      <c r="G7" s="70" t="s">
        <v>5</v>
      </c>
      <c r="H7" s="70">
        <v>1</v>
      </c>
      <c r="I7" s="70" t="s">
        <v>5</v>
      </c>
      <c r="J7" s="69">
        <f>2*2</f>
        <v>4</v>
      </c>
      <c r="K7" s="69"/>
      <c r="L7" s="69" t="s">
        <v>6</v>
      </c>
      <c r="M7" s="69"/>
      <c r="N7" s="71" t="s">
        <v>35</v>
      </c>
    </row>
    <row r="8" spans="1:16" x14ac:dyDescent="0.15">
      <c r="A8" s="72"/>
      <c r="B8" s="79"/>
      <c r="C8" s="80"/>
      <c r="D8" s="68" t="s">
        <v>316</v>
      </c>
      <c r="E8" s="69"/>
      <c r="F8" s="70"/>
      <c r="G8" s="70" t="s">
        <v>5</v>
      </c>
      <c r="H8" s="70">
        <v>3</v>
      </c>
      <c r="I8" s="70" t="s">
        <v>5</v>
      </c>
      <c r="J8" s="69">
        <f>+J7</f>
        <v>4</v>
      </c>
      <c r="K8" s="69"/>
      <c r="L8" s="69" t="s">
        <v>6</v>
      </c>
      <c r="M8" s="69"/>
      <c r="N8" s="71" t="s">
        <v>35</v>
      </c>
    </row>
    <row r="9" spans="1:16" x14ac:dyDescent="0.15">
      <c r="A9" s="72"/>
      <c r="B9" s="79"/>
      <c r="C9" s="80"/>
      <c r="D9" s="68" t="s">
        <v>317</v>
      </c>
      <c r="E9" s="69"/>
      <c r="F9" s="70"/>
      <c r="G9" s="70" t="s">
        <v>5</v>
      </c>
      <c r="H9" s="70">
        <v>4</v>
      </c>
      <c r="I9" s="70" t="s">
        <v>5</v>
      </c>
      <c r="J9" s="69">
        <f>+J7</f>
        <v>4</v>
      </c>
      <c r="K9" s="69"/>
      <c r="L9" s="69" t="s">
        <v>6</v>
      </c>
      <c r="M9" s="69"/>
      <c r="N9" s="71" t="s">
        <v>35</v>
      </c>
    </row>
    <row r="10" spans="1:16" x14ac:dyDescent="0.15">
      <c r="A10" s="72"/>
      <c r="B10" s="79"/>
      <c r="C10" s="80"/>
      <c r="D10" s="68" t="s">
        <v>318</v>
      </c>
      <c r="E10" s="69"/>
      <c r="F10" s="70"/>
      <c r="G10" s="70"/>
      <c r="H10" s="70"/>
      <c r="I10" s="70"/>
      <c r="J10" s="69"/>
      <c r="K10" s="69"/>
      <c r="L10" s="69"/>
      <c r="M10" s="69"/>
      <c r="N10" s="71"/>
    </row>
    <row r="11" spans="1:16" x14ac:dyDescent="0.15">
      <c r="A11" s="72"/>
      <c r="B11" s="79"/>
      <c r="C11" s="80"/>
      <c r="D11" s="68" t="s">
        <v>3</v>
      </c>
      <c r="E11" s="69"/>
      <c r="F11" s="70"/>
      <c r="G11" s="70" t="s">
        <v>5</v>
      </c>
      <c r="H11" s="70">
        <v>1</v>
      </c>
      <c r="I11" s="70" t="s">
        <v>5</v>
      </c>
      <c r="J11" s="69">
        <f>3*2</f>
        <v>6</v>
      </c>
      <c r="K11" s="69"/>
      <c r="L11" s="69" t="s">
        <v>6</v>
      </c>
      <c r="M11" s="69"/>
      <c r="N11" s="71" t="s">
        <v>35</v>
      </c>
    </row>
    <row r="12" spans="1:16" x14ac:dyDescent="0.15">
      <c r="A12" s="72"/>
      <c r="B12" s="79"/>
      <c r="C12" s="80"/>
      <c r="D12" s="68" t="s">
        <v>316</v>
      </c>
      <c r="E12" s="69"/>
      <c r="F12" s="70"/>
      <c r="G12" s="70" t="s">
        <v>5</v>
      </c>
      <c r="H12" s="70">
        <v>3</v>
      </c>
      <c r="I12" s="70" t="s">
        <v>5</v>
      </c>
      <c r="J12" s="69">
        <f>+J11</f>
        <v>6</v>
      </c>
      <c r="K12" s="69"/>
      <c r="L12" s="69" t="s">
        <v>6</v>
      </c>
      <c r="M12" s="69"/>
      <c r="N12" s="71" t="s">
        <v>35</v>
      </c>
    </row>
    <row r="13" spans="1:16" x14ac:dyDescent="0.15">
      <c r="A13" s="72"/>
      <c r="B13" s="79"/>
      <c r="C13" s="80"/>
      <c r="D13" s="68" t="s">
        <v>317</v>
      </c>
      <c r="E13" s="69"/>
      <c r="F13" s="70"/>
      <c r="G13" s="70" t="s">
        <v>5</v>
      </c>
      <c r="H13" s="70">
        <v>5</v>
      </c>
      <c r="I13" s="70" t="s">
        <v>5</v>
      </c>
      <c r="J13" s="69">
        <f>+J11</f>
        <v>6</v>
      </c>
      <c r="K13" s="69"/>
      <c r="L13" s="69" t="s">
        <v>6</v>
      </c>
      <c r="M13" s="69"/>
      <c r="N13" s="71" t="s">
        <v>35</v>
      </c>
    </row>
    <row r="14" spans="1:16" x14ac:dyDescent="0.15">
      <c r="A14" s="72"/>
      <c r="B14" s="79"/>
      <c r="C14" s="80"/>
      <c r="D14" s="68" t="s">
        <v>319</v>
      </c>
      <c r="E14" s="69"/>
      <c r="F14" s="70"/>
      <c r="G14" s="70"/>
      <c r="H14" s="70"/>
      <c r="I14" s="70"/>
      <c r="J14" s="69"/>
      <c r="K14" s="69"/>
      <c r="L14" s="69"/>
      <c r="M14" s="69"/>
      <c r="N14" s="71"/>
    </row>
    <row r="15" spans="1:16" x14ac:dyDescent="0.15">
      <c r="A15" s="72"/>
      <c r="B15" s="79"/>
      <c r="C15" s="80"/>
      <c r="D15" s="68" t="s">
        <v>3</v>
      </c>
      <c r="E15" s="69"/>
      <c r="F15" s="70"/>
      <c r="G15" s="70" t="s">
        <v>5</v>
      </c>
      <c r="H15" s="70">
        <v>1</v>
      </c>
      <c r="I15" s="70" t="s">
        <v>5</v>
      </c>
      <c r="J15" s="69">
        <f>3*2</f>
        <v>6</v>
      </c>
      <c r="K15" s="69"/>
      <c r="L15" s="69" t="s">
        <v>6</v>
      </c>
      <c r="M15" s="69"/>
      <c r="N15" s="71" t="s">
        <v>35</v>
      </c>
      <c r="O15" s="64"/>
    </row>
    <row r="16" spans="1:16" x14ac:dyDescent="0.15">
      <c r="A16" s="72"/>
      <c r="B16" s="79"/>
      <c r="C16" s="80"/>
      <c r="D16" s="68" t="s">
        <v>316</v>
      </c>
      <c r="E16" s="69"/>
      <c r="F16" s="70"/>
      <c r="G16" s="70" t="s">
        <v>5</v>
      </c>
      <c r="H16" s="70">
        <v>5</v>
      </c>
      <c r="I16" s="70" t="s">
        <v>5</v>
      </c>
      <c r="J16" s="69">
        <f>+J15</f>
        <v>6</v>
      </c>
      <c r="K16" s="69"/>
      <c r="L16" s="69" t="s">
        <v>6</v>
      </c>
      <c r="M16" s="69"/>
      <c r="N16" s="71" t="s">
        <v>35</v>
      </c>
    </row>
    <row r="17" spans="1:14" x14ac:dyDescent="0.15">
      <c r="A17" s="72"/>
      <c r="B17" s="79"/>
      <c r="C17" s="80"/>
      <c r="D17" s="68" t="s">
        <v>317</v>
      </c>
      <c r="E17" s="69"/>
      <c r="F17" s="70"/>
      <c r="G17" s="70" t="s">
        <v>5</v>
      </c>
      <c r="H17" s="70">
        <v>8</v>
      </c>
      <c r="I17" s="70" t="s">
        <v>5</v>
      </c>
      <c r="J17" s="69">
        <f>+J15</f>
        <v>6</v>
      </c>
      <c r="K17" s="69"/>
      <c r="L17" s="69" t="s">
        <v>6</v>
      </c>
      <c r="M17" s="69"/>
      <c r="N17" s="71" t="s">
        <v>35</v>
      </c>
    </row>
    <row r="18" spans="1:14" x14ac:dyDescent="0.15">
      <c r="A18" s="72"/>
      <c r="B18" s="79"/>
      <c r="C18" s="80"/>
      <c r="D18" s="68" t="s">
        <v>321</v>
      </c>
      <c r="E18" s="69"/>
      <c r="F18" s="70"/>
      <c r="G18" s="70"/>
      <c r="H18" s="70"/>
      <c r="I18" s="70"/>
      <c r="J18" s="69"/>
      <c r="K18" s="69"/>
      <c r="L18" s="69"/>
      <c r="M18" s="69"/>
      <c r="N18" s="71"/>
    </row>
    <row r="19" spans="1:14" x14ac:dyDescent="0.15">
      <c r="A19" s="72"/>
      <c r="B19" s="79"/>
      <c r="C19" s="80"/>
      <c r="D19" s="68" t="s">
        <v>3</v>
      </c>
      <c r="E19" s="69"/>
      <c r="F19" s="70"/>
      <c r="G19" s="70" t="s">
        <v>5</v>
      </c>
      <c r="H19" s="70">
        <v>1</v>
      </c>
      <c r="I19" s="70" t="s">
        <v>5</v>
      </c>
      <c r="J19" s="69">
        <f>4*2</f>
        <v>8</v>
      </c>
      <c r="K19" s="69"/>
      <c r="L19" s="69" t="s">
        <v>6</v>
      </c>
      <c r="M19" s="69"/>
      <c r="N19" s="71" t="s">
        <v>35</v>
      </c>
    </row>
    <row r="20" spans="1:14" x14ac:dyDescent="0.15">
      <c r="A20" s="72"/>
      <c r="B20" s="79"/>
      <c r="C20" s="80"/>
      <c r="D20" s="68" t="s">
        <v>316</v>
      </c>
      <c r="E20" s="69"/>
      <c r="F20" s="70"/>
      <c r="G20" s="70" t="s">
        <v>5</v>
      </c>
      <c r="H20" s="70">
        <v>2</v>
      </c>
      <c r="I20" s="70" t="s">
        <v>5</v>
      </c>
      <c r="J20" s="69">
        <f>+J19</f>
        <v>8</v>
      </c>
      <c r="K20" s="69"/>
      <c r="L20" s="69" t="s">
        <v>6</v>
      </c>
      <c r="M20" s="69"/>
      <c r="N20" s="71" t="s">
        <v>35</v>
      </c>
    </row>
    <row r="21" spans="1:14" x14ac:dyDescent="0.15">
      <c r="A21" s="72"/>
      <c r="B21" s="79"/>
      <c r="C21" s="80"/>
      <c r="D21" s="68" t="s">
        <v>317</v>
      </c>
      <c r="E21" s="69"/>
      <c r="F21" s="70"/>
      <c r="G21" s="70" t="s">
        <v>5</v>
      </c>
      <c r="H21" s="70">
        <v>2</v>
      </c>
      <c r="I21" s="70" t="s">
        <v>5</v>
      </c>
      <c r="J21" s="69">
        <f>+J19</f>
        <v>8</v>
      </c>
      <c r="K21" s="69"/>
      <c r="L21" s="69" t="s">
        <v>6</v>
      </c>
      <c r="M21" s="69"/>
      <c r="N21" s="71" t="s">
        <v>35</v>
      </c>
    </row>
    <row r="22" spans="1:14" x14ac:dyDescent="0.15">
      <c r="A22" s="72"/>
      <c r="B22" s="79"/>
      <c r="C22" s="80"/>
      <c r="D22" s="68"/>
      <c r="E22" s="69"/>
      <c r="F22" s="70"/>
      <c r="G22" s="70"/>
      <c r="H22" s="70"/>
      <c r="I22" s="70"/>
      <c r="J22" s="69"/>
      <c r="K22" s="69"/>
      <c r="L22" s="69"/>
      <c r="M22" s="69"/>
      <c r="N22" s="71"/>
    </row>
    <row r="23" spans="1:14" x14ac:dyDescent="0.15">
      <c r="A23" s="72"/>
      <c r="B23" s="79"/>
      <c r="C23" s="80"/>
      <c r="D23" s="68" t="s">
        <v>322</v>
      </c>
      <c r="E23" s="69"/>
      <c r="F23" s="70"/>
      <c r="G23" s="70"/>
      <c r="H23" s="70"/>
      <c r="I23" s="70"/>
      <c r="J23" s="69"/>
      <c r="K23" s="69"/>
      <c r="L23" s="69"/>
      <c r="M23" s="69"/>
      <c r="N23" s="71"/>
    </row>
    <row r="24" spans="1:14" x14ac:dyDescent="0.15">
      <c r="A24" s="72"/>
      <c r="B24" s="79"/>
      <c r="C24" s="80"/>
      <c r="D24" s="68" t="s">
        <v>177</v>
      </c>
      <c r="E24" s="69"/>
      <c r="F24" s="70"/>
      <c r="G24" s="70" t="s">
        <v>178</v>
      </c>
      <c r="H24" s="70">
        <v>2</v>
      </c>
      <c r="I24" s="69" t="s">
        <v>5</v>
      </c>
      <c r="J24" s="69">
        <v>8</v>
      </c>
      <c r="K24" s="69"/>
      <c r="L24" s="69" t="s">
        <v>6</v>
      </c>
      <c r="M24" s="69"/>
      <c r="N24" s="71" t="s">
        <v>35</v>
      </c>
    </row>
    <row r="25" spans="1:14" x14ac:dyDescent="0.15">
      <c r="A25" s="72"/>
      <c r="B25" s="79"/>
      <c r="C25" s="80"/>
      <c r="D25" s="68"/>
      <c r="E25" s="69"/>
      <c r="F25" s="70"/>
      <c r="G25" s="70"/>
      <c r="H25" s="70"/>
      <c r="I25" s="70"/>
      <c r="J25" s="69"/>
      <c r="K25" s="69"/>
      <c r="L25" s="69"/>
      <c r="M25" s="69"/>
      <c r="N25" s="71"/>
    </row>
    <row r="26" spans="1:14" ht="14.25" thickBot="1" x14ac:dyDescent="0.2">
      <c r="A26" s="72"/>
      <c r="B26" s="79"/>
      <c r="C26" s="80"/>
      <c r="D26" s="68"/>
      <c r="E26" s="69"/>
      <c r="F26" s="70" t="s">
        <v>40</v>
      </c>
      <c r="G26" s="70"/>
      <c r="H26" s="70"/>
      <c r="I26" s="69"/>
      <c r="J26" s="69"/>
      <c r="K26" s="241" t="s">
        <v>45</v>
      </c>
      <c r="L26" s="241"/>
      <c r="M26" s="241"/>
      <c r="N26" s="242" t="s">
        <v>35</v>
      </c>
    </row>
    <row r="27" spans="1:14" x14ac:dyDescent="0.15">
      <c r="A27" s="72"/>
      <c r="B27" s="81"/>
      <c r="C27" s="82"/>
      <c r="D27" s="83"/>
      <c r="E27" s="84"/>
      <c r="F27" s="85"/>
      <c r="G27" s="85"/>
      <c r="H27" s="85"/>
      <c r="I27" s="84"/>
      <c r="J27" s="84"/>
      <c r="K27" s="84"/>
      <c r="L27" s="84"/>
      <c r="M27" s="84"/>
      <c r="N27" s="86"/>
    </row>
    <row r="28" spans="1:14" x14ac:dyDescent="0.15">
      <c r="A28" s="72"/>
      <c r="B28" s="73" t="s">
        <v>46</v>
      </c>
      <c r="C28" s="74"/>
      <c r="D28" s="75" t="s">
        <v>47</v>
      </c>
      <c r="E28" s="76"/>
      <c r="F28" s="77" t="s">
        <v>42</v>
      </c>
      <c r="G28" s="77"/>
      <c r="H28" s="77" t="s">
        <v>48</v>
      </c>
      <c r="I28" s="76"/>
      <c r="J28" s="76"/>
      <c r="K28" s="76"/>
      <c r="L28" s="76"/>
      <c r="M28" s="76"/>
      <c r="N28" s="78"/>
    </row>
    <row r="29" spans="1:14" x14ac:dyDescent="0.15">
      <c r="A29" s="72"/>
      <c r="B29" s="79"/>
      <c r="C29" s="80"/>
      <c r="D29" s="87" t="s">
        <v>360</v>
      </c>
      <c r="E29" s="69"/>
      <c r="F29" s="247"/>
      <c r="G29" s="247" t="s">
        <v>49</v>
      </c>
      <c r="H29" s="247">
        <v>14</v>
      </c>
      <c r="I29" s="69"/>
      <c r="J29" s="69"/>
      <c r="K29" s="69"/>
      <c r="L29" s="69" t="s">
        <v>50</v>
      </c>
      <c r="M29" s="69"/>
      <c r="N29" s="71" t="s">
        <v>35</v>
      </c>
    </row>
    <row r="30" spans="1:14" x14ac:dyDescent="0.15">
      <c r="A30" s="72"/>
      <c r="B30" s="79"/>
      <c r="C30" s="80"/>
      <c r="D30" s="68" t="s">
        <v>183</v>
      </c>
      <c r="E30" s="69"/>
      <c r="F30" s="247"/>
      <c r="G30" s="247" t="s">
        <v>51</v>
      </c>
      <c r="H30" s="247">
        <v>14</v>
      </c>
      <c r="I30" s="69"/>
      <c r="J30" s="69"/>
      <c r="K30" s="69"/>
      <c r="L30" s="69" t="s">
        <v>52</v>
      </c>
      <c r="M30" s="69"/>
      <c r="N30" s="71" t="s">
        <v>35</v>
      </c>
    </row>
    <row r="31" spans="1:14" x14ac:dyDescent="0.15">
      <c r="A31" s="72"/>
      <c r="B31" s="79"/>
      <c r="C31" s="80"/>
      <c r="D31" s="68" t="s">
        <v>179</v>
      </c>
      <c r="E31" s="69"/>
      <c r="F31" s="247"/>
      <c r="G31" s="247" t="s">
        <v>51</v>
      </c>
      <c r="H31" s="247">
        <v>14</v>
      </c>
      <c r="I31" s="69"/>
      <c r="J31" s="69"/>
      <c r="K31" s="69"/>
      <c r="L31" s="69" t="s">
        <v>52</v>
      </c>
      <c r="M31" s="69"/>
      <c r="N31" s="71" t="s">
        <v>35</v>
      </c>
    </row>
    <row r="32" spans="1:14" x14ac:dyDescent="0.15">
      <c r="A32" s="72"/>
      <c r="B32" s="79"/>
      <c r="C32" s="80"/>
      <c r="D32" s="68" t="s">
        <v>180</v>
      </c>
      <c r="E32" s="69"/>
      <c r="F32" s="247"/>
      <c r="G32" s="247" t="s">
        <v>51</v>
      </c>
      <c r="H32" s="247">
        <v>14</v>
      </c>
      <c r="I32" s="69"/>
      <c r="J32" s="69"/>
      <c r="K32" s="69"/>
      <c r="L32" s="69" t="s">
        <v>52</v>
      </c>
      <c r="M32" s="69"/>
      <c r="N32" s="71" t="s">
        <v>35</v>
      </c>
    </row>
    <row r="33" spans="1:14" x14ac:dyDescent="0.15">
      <c r="A33" s="72"/>
      <c r="B33" s="79"/>
      <c r="C33" s="80"/>
      <c r="D33" s="68" t="s">
        <v>181</v>
      </c>
      <c r="E33" s="69"/>
      <c r="F33" s="247"/>
      <c r="G33" s="247" t="s">
        <v>51</v>
      </c>
      <c r="H33" s="247">
        <v>14</v>
      </c>
      <c r="I33" s="69"/>
      <c r="J33" s="69"/>
      <c r="K33" s="69"/>
      <c r="L33" s="69" t="s">
        <v>52</v>
      </c>
      <c r="M33" s="69"/>
      <c r="N33" s="71" t="s">
        <v>35</v>
      </c>
    </row>
    <row r="34" spans="1:14" x14ac:dyDescent="0.15">
      <c r="A34" s="72"/>
      <c r="B34" s="79"/>
      <c r="C34" s="80"/>
      <c r="D34" s="68" t="s">
        <v>361</v>
      </c>
      <c r="E34" s="69"/>
      <c r="F34" s="247"/>
      <c r="G34" s="247" t="s">
        <v>51</v>
      </c>
      <c r="H34" s="247">
        <v>13</v>
      </c>
      <c r="I34" s="69"/>
      <c r="J34" s="69"/>
      <c r="K34" s="69"/>
      <c r="L34" s="69" t="s">
        <v>52</v>
      </c>
      <c r="M34" s="69"/>
      <c r="N34" s="71" t="s">
        <v>35</v>
      </c>
    </row>
    <row r="35" spans="1:14" x14ac:dyDescent="0.15">
      <c r="A35" s="72"/>
      <c r="B35" s="79"/>
      <c r="C35" s="80"/>
      <c r="D35" s="68" t="s">
        <v>362</v>
      </c>
      <c r="E35" s="69"/>
      <c r="F35" s="247"/>
      <c r="G35" s="247" t="s">
        <v>51</v>
      </c>
      <c r="H35" s="247">
        <v>13</v>
      </c>
      <c r="I35" s="69"/>
      <c r="J35" s="69"/>
      <c r="K35" s="69"/>
      <c r="L35" s="69" t="s">
        <v>52</v>
      </c>
      <c r="M35" s="69"/>
      <c r="N35" s="71" t="s">
        <v>35</v>
      </c>
    </row>
    <row r="36" spans="1:14" x14ac:dyDescent="0.15">
      <c r="A36" s="72"/>
      <c r="B36" s="79"/>
      <c r="C36" s="80"/>
      <c r="D36" s="68" t="s">
        <v>323</v>
      </c>
      <c r="E36" s="69"/>
      <c r="F36" s="247"/>
      <c r="G36" s="247" t="s">
        <v>324</v>
      </c>
      <c r="H36" s="247">
        <v>2</v>
      </c>
      <c r="I36" s="69"/>
      <c r="J36" s="69"/>
      <c r="K36" s="69"/>
      <c r="L36" s="69" t="s">
        <v>50</v>
      </c>
      <c r="M36" s="69"/>
      <c r="N36" s="71" t="s">
        <v>325</v>
      </c>
    </row>
    <row r="37" spans="1:14" x14ac:dyDescent="0.15">
      <c r="A37" s="72"/>
      <c r="B37" s="79"/>
      <c r="C37" s="80"/>
      <c r="D37" s="68" t="s">
        <v>326</v>
      </c>
      <c r="E37" s="69"/>
      <c r="F37" s="247"/>
      <c r="G37" s="247" t="s">
        <v>324</v>
      </c>
      <c r="H37" s="247">
        <v>2</v>
      </c>
      <c r="I37" s="69"/>
      <c r="J37" s="69"/>
      <c r="K37" s="69"/>
      <c r="L37" s="69" t="s">
        <v>50</v>
      </c>
      <c r="M37" s="69"/>
      <c r="N37" s="71" t="s">
        <v>325</v>
      </c>
    </row>
    <row r="38" spans="1:14" x14ac:dyDescent="0.15">
      <c r="A38" s="72"/>
      <c r="B38" s="79"/>
      <c r="C38" s="80"/>
      <c r="D38" s="68"/>
      <c r="E38" s="69"/>
      <c r="F38" s="247"/>
      <c r="G38" s="247"/>
      <c r="H38" s="247"/>
      <c r="I38" s="69"/>
      <c r="J38" s="69"/>
      <c r="K38" s="69"/>
      <c r="L38" s="69"/>
      <c r="M38" s="69"/>
      <c r="N38" s="71"/>
    </row>
    <row r="39" spans="1:14" ht="14.25" thickBot="1" x14ac:dyDescent="0.2">
      <c r="A39" s="72"/>
      <c r="B39" s="79"/>
      <c r="C39" s="80"/>
      <c r="D39" s="68"/>
      <c r="E39" s="69"/>
      <c r="F39" s="247"/>
      <c r="G39" s="247"/>
      <c r="H39" s="247"/>
      <c r="I39" s="69"/>
      <c r="J39" s="69"/>
      <c r="K39" s="241" t="s">
        <v>53</v>
      </c>
      <c r="L39" s="241"/>
      <c r="M39" s="241"/>
      <c r="N39" s="242" t="s">
        <v>35</v>
      </c>
    </row>
    <row r="40" spans="1:14" x14ac:dyDescent="0.15">
      <c r="A40" s="72"/>
      <c r="B40" s="81"/>
      <c r="C40" s="82"/>
      <c r="D40" s="83"/>
      <c r="E40" s="84"/>
      <c r="F40" s="248"/>
      <c r="G40" s="248"/>
      <c r="H40" s="248"/>
      <c r="I40" s="84"/>
      <c r="J40" s="84"/>
      <c r="K40" s="84"/>
      <c r="L40" s="84"/>
      <c r="M40" s="84"/>
      <c r="N40" s="86"/>
    </row>
    <row r="41" spans="1:14" x14ac:dyDescent="0.15">
      <c r="A41" s="72"/>
      <c r="B41" s="73" t="s">
        <v>54</v>
      </c>
      <c r="C41" s="74"/>
      <c r="D41" s="75" t="s">
        <v>55</v>
      </c>
      <c r="E41" s="76"/>
      <c r="F41" s="249" t="s">
        <v>42</v>
      </c>
      <c r="G41" s="249"/>
      <c r="H41" s="249" t="s">
        <v>350</v>
      </c>
      <c r="I41" s="76"/>
      <c r="J41" s="76" t="s">
        <v>56</v>
      </c>
      <c r="K41" s="76"/>
      <c r="L41" s="76"/>
      <c r="M41" s="76"/>
      <c r="N41" s="78"/>
    </row>
    <row r="42" spans="1:14" x14ac:dyDescent="0.15">
      <c r="A42" s="72"/>
      <c r="B42" s="79" t="s">
        <v>39</v>
      </c>
      <c r="C42" s="80"/>
      <c r="D42" s="68" t="s">
        <v>200</v>
      </c>
      <c r="E42" s="69" t="s">
        <v>55</v>
      </c>
      <c r="F42" s="247"/>
      <c r="G42" s="247" t="s">
        <v>51</v>
      </c>
      <c r="H42" s="247">
        <v>2</v>
      </c>
      <c r="I42" s="69"/>
      <c r="J42" s="69"/>
      <c r="K42" s="69"/>
      <c r="L42" s="69" t="s">
        <v>52</v>
      </c>
      <c r="M42" s="69"/>
      <c r="N42" s="71" t="s">
        <v>35</v>
      </c>
    </row>
    <row r="43" spans="1:14" x14ac:dyDescent="0.15">
      <c r="A43" s="72"/>
      <c r="B43" s="79" t="s">
        <v>39</v>
      </c>
      <c r="C43" s="80"/>
      <c r="D43" s="68" t="s">
        <v>182</v>
      </c>
      <c r="E43" s="69" t="s">
        <v>55</v>
      </c>
      <c r="F43" s="247" t="s">
        <v>55</v>
      </c>
      <c r="G43" s="247" t="s">
        <v>55</v>
      </c>
      <c r="H43" s="247"/>
      <c r="I43" s="69" t="s">
        <v>55</v>
      </c>
      <c r="J43" s="69"/>
      <c r="K43" s="69"/>
      <c r="L43" s="69"/>
      <c r="M43" s="69"/>
      <c r="N43" s="71"/>
    </row>
    <row r="44" spans="1:14" x14ac:dyDescent="0.15">
      <c r="A44" s="72"/>
      <c r="B44" s="79"/>
      <c r="C44" s="80"/>
      <c r="D44" s="68" t="s">
        <v>359</v>
      </c>
      <c r="E44" s="69"/>
      <c r="F44" s="247"/>
      <c r="G44" s="247"/>
      <c r="H44" s="247"/>
      <c r="I44" s="69"/>
      <c r="J44" s="69"/>
      <c r="K44" s="69"/>
      <c r="L44" s="69"/>
      <c r="M44" s="69"/>
      <c r="N44" s="71"/>
    </row>
    <row r="45" spans="1:14" ht="14.25" thickBot="1" x14ac:dyDescent="0.2">
      <c r="A45" s="72"/>
      <c r="B45" s="79" t="s">
        <v>39</v>
      </c>
      <c r="C45" s="80"/>
      <c r="D45" s="68"/>
      <c r="E45" s="69"/>
      <c r="F45" s="70" t="s">
        <v>39</v>
      </c>
      <c r="G45" s="70"/>
      <c r="H45" s="70"/>
      <c r="I45" s="69"/>
      <c r="J45" s="69"/>
      <c r="K45" s="241" t="s">
        <v>57</v>
      </c>
      <c r="L45" s="241"/>
      <c r="M45" s="241"/>
      <c r="N45" s="242" t="s">
        <v>35</v>
      </c>
    </row>
    <row r="46" spans="1:14" x14ac:dyDescent="0.15">
      <c r="A46" s="157"/>
      <c r="B46" s="81"/>
      <c r="C46" s="82"/>
      <c r="D46" s="83"/>
      <c r="E46" s="84"/>
      <c r="F46" s="85"/>
      <c r="G46" s="85"/>
      <c r="H46" s="85"/>
      <c r="I46" s="84"/>
      <c r="J46" s="84"/>
      <c r="K46" s="84"/>
      <c r="L46" s="84"/>
      <c r="M46" s="84"/>
      <c r="N46" s="86"/>
    </row>
    <row r="50" spans="2:7" x14ac:dyDescent="0.15">
      <c r="B50" s="64" t="s">
        <v>58</v>
      </c>
      <c r="C50" s="64" t="s">
        <v>59</v>
      </c>
      <c r="E50" s="63" t="s">
        <v>60</v>
      </c>
      <c r="G50" s="63" t="s">
        <v>61</v>
      </c>
    </row>
    <row r="52" spans="2:7" x14ac:dyDescent="0.15">
      <c r="C52" s="64" t="s">
        <v>6</v>
      </c>
      <c r="E52" s="63" t="s">
        <v>367</v>
      </c>
    </row>
  </sheetData>
  <mergeCells count="3">
    <mergeCell ref="A2:N2"/>
    <mergeCell ref="A4:C4"/>
    <mergeCell ref="D4:N4"/>
  </mergeCells>
  <phoneticPr fontId="2"/>
  <pageMargins left="0.97" right="0.75" top="1" bottom="1" header="0.51200000000000001" footer="0.51200000000000001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DF234"/>
  <sheetViews>
    <sheetView view="pageBreakPreview" zoomScale="55" zoomScaleNormal="85" zoomScaleSheetLayoutView="55" workbookViewId="0">
      <selection activeCell="P3" sqref="P3"/>
    </sheetView>
  </sheetViews>
  <sheetFormatPr defaultColWidth="3.75" defaultRowHeight="17.25" customHeight="1" x14ac:dyDescent="0.15"/>
  <cols>
    <col min="1" max="40" width="3.75" style="20"/>
    <col min="41" max="41" width="3.75" style="20" customWidth="1"/>
    <col min="42" max="67" width="3.75" style="20"/>
    <col min="68" max="68" width="3.75" style="20" customWidth="1"/>
    <col min="69" max="73" width="3.75" style="20"/>
    <col min="74" max="76" width="3.75" style="20" customWidth="1"/>
    <col min="77" max="16384" width="3.75" style="20"/>
  </cols>
  <sheetData>
    <row r="1" spans="1:76" ht="17.25" customHeight="1" x14ac:dyDescent="0.15">
      <c r="A1" s="20" t="s">
        <v>202</v>
      </c>
      <c r="C1" s="152"/>
      <c r="D1" s="152"/>
      <c r="E1" s="152"/>
      <c r="F1" s="152"/>
      <c r="G1" s="152"/>
    </row>
    <row r="2" spans="1:76" ht="17.25" customHeight="1" x14ac:dyDescent="0.15">
      <c r="F2" s="536">
        <v>0.35416666666666669</v>
      </c>
      <c r="G2" s="538"/>
      <c r="X2" s="536">
        <v>0.72916666666666663</v>
      </c>
      <c r="Y2" s="538"/>
      <c r="AC2" s="536"/>
      <c r="AD2" s="538"/>
      <c r="AK2" s="536">
        <v>1</v>
      </c>
      <c r="AL2" s="538"/>
      <c r="BB2" s="536">
        <v>0.35416666666666669</v>
      </c>
      <c r="BC2" s="538"/>
    </row>
    <row r="3" spans="1:76" ht="26.25" customHeight="1" x14ac:dyDescent="0.15">
      <c r="A3" s="531" t="s">
        <v>3</v>
      </c>
      <c r="B3" s="531"/>
      <c r="C3" s="531"/>
      <c r="D3" s="531"/>
      <c r="E3" s="532"/>
      <c r="F3" s="22"/>
      <c r="G3" s="32"/>
      <c r="H3" s="31"/>
      <c r="I3" s="33"/>
      <c r="J3" s="31"/>
      <c r="K3" s="33"/>
      <c r="L3" s="31"/>
      <c r="M3" s="33"/>
      <c r="N3" s="148" t="s">
        <v>173</v>
      </c>
      <c r="O3" s="149" t="s">
        <v>174</v>
      </c>
      <c r="P3" s="31"/>
      <c r="Q3" s="31"/>
      <c r="R3" s="31"/>
      <c r="S3" s="31"/>
      <c r="T3" s="149"/>
      <c r="U3" s="31"/>
      <c r="V3" s="31"/>
      <c r="W3" s="31"/>
      <c r="X3" s="31"/>
      <c r="Y3" s="32"/>
      <c r="Z3" s="4"/>
      <c r="AA3" s="4" t="s">
        <v>205</v>
      </c>
      <c r="AB3" s="4"/>
      <c r="AC3" s="4"/>
      <c r="AD3" s="4"/>
      <c r="AE3" s="4"/>
      <c r="AF3" s="4"/>
      <c r="AG3" s="4"/>
      <c r="AH3" s="4"/>
      <c r="AI3" s="4"/>
      <c r="AJ3" s="4"/>
      <c r="AK3" s="4"/>
      <c r="AL3" s="5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6"/>
      <c r="BC3" s="25"/>
    </row>
    <row r="4" spans="1:76" ht="26.25" customHeight="1" x14ac:dyDescent="0.15">
      <c r="A4" s="531" t="s">
        <v>0</v>
      </c>
      <c r="B4" s="531"/>
      <c r="C4" s="531"/>
      <c r="D4" s="531"/>
      <c r="E4" s="532"/>
      <c r="F4" s="17"/>
      <c r="G4" s="8"/>
      <c r="H4" s="9"/>
      <c r="I4" s="10"/>
      <c r="J4" s="10"/>
      <c r="K4" s="148"/>
      <c r="L4" s="9"/>
      <c r="M4" s="10"/>
      <c r="N4" s="11"/>
      <c r="O4" s="12"/>
      <c r="P4" s="148" t="s">
        <v>173</v>
      </c>
      <c r="Q4" s="149" t="s">
        <v>174</v>
      </c>
      <c r="R4" s="9"/>
      <c r="S4" s="9"/>
      <c r="T4" s="9"/>
      <c r="U4" s="9"/>
      <c r="V4" s="9"/>
      <c r="W4" s="9"/>
      <c r="X4" s="9"/>
      <c r="Y4" s="8"/>
      <c r="Z4" s="4"/>
      <c r="AA4" s="4" t="s">
        <v>205</v>
      </c>
      <c r="AB4" s="4"/>
      <c r="AC4" s="4"/>
      <c r="AD4" s="4"/>
      <c r="AE4" s="4"/>
      <c r="AF4" s="4"/>
      <c r="AG4" s="4"/>
      <c r="AH4" s="4"/>
      <c r="AI4" s="4"/>
      <c r="AJ4" s="4"/>
      <c r="AK4" s="4"/>
      <c r="AL4" s="5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6"/>
      <c r="BC4" s="25"/>
    </row>
    <row r="5" spans="1:76" ht="26.25" customHeight="1" x14ac:dyDescent="0.15">
      <c r="A5" s="531" t="s">
        <v>4</v>
      </c>
      <c r="B5" s="531"/>
      <c r="C5" s="531"/>
      <c r="D5" s="531"/>
      <c r="E5" s="532"/>
      <c r="F5" s="17"/>
      <c r="G5" s="8"/>
      <c r="H5" s="9"/>
      <c r="I5" s="10"/>
      <c r="J5" s="11"/>
      <c r="K5" s="11"/>
      <c r="L5" s="148" t="s">
        <v>173</v>
      </c>
      <c r="M5" s="149" t="s">
        <v>174</v>
      </c>
      <c r="N5" s="11"/>
      <c r="O5" s="12"/>
      <c r="P5" s="11"/>
      <c r="Q5" s="12"/>
      <c r="R5" s="12"/>
      <c r="S5" s="149"/>
      <c r="T5" s="9"/>
      <c r="U5" s="9"/>
      <c r="V5" s="11"/>
      <c r="W5" s="12"/>
      <c r="X5" s="9"/>
      <c r="Y5" s="8"/>
      <c r="Z5" s="4"/>
      <c r="AA5" s="4" t="s">
        <v>205</v>
      </c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6"/>
      <c r="BC5" s="25"/>
    </row>
    <row r="6" spans="1:76" ht="26.25" customHeight="1" x14ac:dyDescent="0.15">
      <c r="A6" s="531" t="s">
        <v>8</v>
      </c>
      <c r="B6" s="531"/>
      <c r="C6" s="531"/>
      <c r="D6" s="531"/>
      <c r="E6" s="532"/>
      <c r="F6" s="13"/>
      <c r="G6" s="3"/>
      <c r="H6" s="4"/>
      <c r="I6" s="5"/>
      <c r="J6" s="23"/>
      <c r="K6" s="24"/>
      <c r="L6" s="4"/>
      <c r="M6" s="5"/>
      <c r="N6" s="23"/>
      <c r="O6" s="26"/>
      <c r="P6" s="23"/>
      <c r="Q6" s="26"/>
      <c r="R6" s="4"/>
      <c r="S6" s="4"/>
      <c r="T6" s="4"/>
      <c r="U6" s="4"/>
      <c r="V6" s="23"/>
      <c r="W6" s="26"/>
      <c r="X6" s="4"/>
      <c r="Y6" s="3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6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6"/>
      <c r="BC6" s="25"/>
    </row>
    <row r="7" spans="1:76" ht="17.25" customHeight="1" x14ac:dyDescent="0.15">
      <c r="E7" s="28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1:76" ht="40.5" customHeight="1" thickBot="1" x14ac:dyDescent="0.2">
      <c r="D8" s="30"/>
      <c r="E8" s="524">
        <v>8</v>
      </c>
      <c r="F8" s="524"/>
      <c r="G8" s="524">
        <v>9</v>
      </c>
      <c r="H8" s="524"/>
      <c r="I8" s="524">
        <v>10</v>
      </c>
      <c r="J8" s="524"/>
      <c r="K8" s="524">
        <v>11</v>
      </c>
      <c r="L8" s="524"/>
      <c r="M8" s="524">
        <v>12</v>
      </c>
      <c r="N8" s="524"/>
      <c r="O8" s="524">
        <v>13</v>
      </c>
      <c r="P8" s="524"/>
      <c r="Q8" s="524">
        <v>14</v>
      </c>
      <c r="R8" s="524"/>
      <c r="S8" s="524">
        <v>15</v>
      </c>
      <c r="T8" s="524"/>
      <c r="U8" s="524">
        <v>16</v>
      </c>
      <c r="V8" s="524"/>
      <c r="W8" s="524">
        <v>17</v>
      </c>
      <c r="X8" s="524"/>
      <c r="Y8" s="524">
        <v>18</v>
      </c>
      <c r="Z8" s="524"/>
      <c r="AA8" s="524">
        <v>19</v>
      </c>
      <c r="AB8" s="524"/>
      <c r="AC8" s="524">
        <v>20</v>
      </c>
      <c r="AD8" s="524"/>
      <c r="AE8" s="524">
        <v>21</v>
      </c>
      <c r="AF8" s="524"/>
      <c r="AG8" s="528">
        <v>22</v>
      </c>
      <c r="AH8" s="528"/>
      <c r="AI8" s="528">
        <v>23</v>
      </c>
      <c r="AJ8" s="528"/>
      <c r="AK8" s="537" t="s">
        <v>1</v>
      </c>
      <c r="AL8" s="528"/>
      <c r="AM8" s="528">
        <v>1</v>
      </c>
      <c r="AN8" s="528"/>
      <c r="AO8" s="528">
        <v>2</v>
      </c>
      <c r="AP8" s="528"/>
      <c r="AQ8" s="528">
        <v>3</v>
      </c>
      <c r="AR8" s="528"/>
      <c r="AS8" s="528">
        <v>4</v>
      </c>
      <c r="AT8" s="528"/>
      <c r="AU8" s="528">
        <v>5</v>
      </c>
      <c r="AV8" s="528"/>
      <c r="AW8" s="524">
        <v>6</v>
      </c>
      <c r="AX8" s="524"/>
      <c r="AY8" s="524">
        <v>7</v>
      </c>
      <c r="AZ8" s="524"/>
      <c r="BA8" s="524">
        <v>8</v>
      </c>
      <c r="BB8" s="524"/>
      <c r="BC8" s="151"/>
    </row>
    <row r="9" spans="1:76" ht="17.25" customHeight="1" thickBot="1" x14ac:dyDescent="0.2">
      <c r="AH9" s="525" t="s">
        <v>2</v>
      </c>
      <c r="AI9" s="526"/>
      <c r="AJ9" s="526"/>
      <c r="AK9" s="526"/>
      <c r="AL9" s="526"/>
      <c r="AM9" s="526"/>
      <c r="AN9" s="526"/>
      <c r="AO9" s="526"/>
      <c r="AP9" s="526"/>
      <c r="AQ9" s="526"/>
      <c r="AR9" s="526"/>
      <c r="AS9" s="526"/>
      <c r="AT9" s="526"/>
      <c r="AU9" s="527"/>
      <c r="BV9" s="20">
        <v>11700</v>
      </c>
      <c r="BW9" s="20">
        <v>9100</v>
      </c>
      <c r="BX9" s="20">
        <v>8600</v>
      </c>
    </row>
    <row r="10" spans="1:76" ht="17.25" customHeight="1" x14ac:dyDescent="0.15">
      <c r="BV10" s="20">
        <v>11000</v>
      </c>
      <c r="BW10" s="20">
        <v>8600</v>
      </c>
      <c r="BX10" s="20">
        <v>8100</v>
      </c>
    </row>
    <row r="11" spans="1:76" ht="17.25" customHeight="1" x14ac:dyDescent="0.15">
      <c r="A11" s="20" t="s">
        <v>203</v>
      </c>
      <c r="C11" s="141"/>
      <c r="D11" s="141"/>
      <c r="E11" s="141"/>
      <c r="F11" s="141"/>
      <c r="G11" s="141"/>
    </row>
    <row r="12" spans="1:76" ht="17.25" customHeight="1" x14ac:dyDescent="0.15">
      <c r="F12" s="536">
        <v>0.35416666666666669</v>
      </c>
      <c r="G12" s="538"/>
      <c r="X12" s="536">
        <v>0.72916666666666663</v>
      </c>
      <c r="Y12" s="538"/>
      <c r="AC12" s="536"/>
      <c r="AD12" s="538"/>
      <c r="AK12" s="536">
        <v>1</v>
      </c>
      <c r="AL12" s="538"/>
      <c r="BB12" s="536">
        <v>0.35416666666666669</v>
      </c>
      <c r="BC12" s="538"/>
    </row>
    <row r="13" spans="1:76" ht="26.25" customHeight="1" x14ac:dyDescent="0.15">
      <c r="A13" s="531" t="s">
        <v>3</v>
      </c>
      <c r="B13" s="531"/>
      <c r="C13" s="531"/>
      <c r="D13" s="531"/>
      <c r="E13" s="532"/>
      <c r="F13" s="22"/>
      <c r="G13" s="32"/>
      <c r="H13" s="33"/>
      <c r="I13" s="33"/>
      <c r="J13" s="31"/>
      <c r="K13" s="33"/>
      <c r="L13" s="31"/>
      <c r="M13" s="33"/>
      <c r="N13" s="148" t="s">
        <v>173</v>
      </c>
      <c r="O13" s="149" t="s">
        <v>174</v>
      </c>
      <c r="P13" s="31"/>
      <c r="Q13" s="31"/>
      <c r="R13" s="31"/>
      <c r="S13" s="31"/>
      <c r="T13" s="149"/>
      <c r="U13" s="31"/>
      <c r="V13" s="31"/>
      <c r="W13" s="31"/>
      <c r="X13" s="31"/>
      <c r="Y13" s="32"/>
      <c r="Z13" s="31"/>
      <c r="AA13" s="31"/>
      <c r="AB13" s="4"/>
      <c r="AC13" s="4" t="s">
        <v>409</v>
      </c>
      <c r="AD13" s="4"/>
      <c r="AE13" s="4"/>
      <c r="AF13" s="4"/>
      <c r="AG13" s="4"/>
      <c r="AH13" s="4"/>
      <c r="AI13" s="4"/>
      <c r="AJ13" s="4"/>
      <c r="AK13" s="4"/>
      <c r="AL13" s="5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6"/>
      <c r="BC13" s="25"/>
    </row>
    <row r="14" spans="1:76" ht="26.25" customHeight="1" x14ac:dyDescent="0.15">
      <c r="A14" s="531" t="s">
        <v>11</v>
      </c>
      <c r="B14" s="531"/>
      <c r="C14" s="531"/>
      <c r="D14" s="531"/>
      <c r="E14" s="532"/>
      <c r="F14" s="7"/>
      <c r="G14" s="8"/>
      <c r="H14" s="9"/>
      <c r="I14" s="10"/>
      <c r="J14" s="148" t="s">
        <v>173</v>
      </c>
      <c r="K14" s="149" t="s">
        <v>174</v>
      </c>
      <c r="L14" s="10"/>
      <c r="M14" s="10"/>
      <c r="N14" s="11"/>
      <c r="O14" s="12"/>
      <c r="P14" s="149"/>
      <c r="Q14" s="12"/>
      <c r="R14" s="12"/>
      <c r="S14" s="9"/>
      <c r="T14" s="9"/>
      <c r="U14" s="149"/>
      <c r="V14" s="9"/>
      <c r="W14" s="9"/>
      <c r="X14" s="9"/>
      <c r="Y14" s="8"/>
      <c r="Z14" s="9"/>
      <c r="AA14" s="9"/>
      <c r="AB14" s="4"/>
      <c r="AC14" s="4" t="s">
        <v>207</v>
      </c>
      <c r="AD14" s="4"/>
      <c r="AE14" s="4"/>
      <c r="AF14" s="4"/>
      <c r="AG14" s="4"/>
      <c r="AH14" s="4"/>
      <c r="AI14" s="4"/>
      <c r="AJ14" s="4"/>
      <c r="AK14" s="4"/>
      <c r="AL14" s="5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9"/>
      <c r="AX14" s="9"/>
      <c r="AY14" s="9"/>
      <c r="AZ14" s="9"/>
      <c r="BA14" s="9"/>
      <c r="BB14" s="6"/>
      <c r="BC14" s="25"/>
    </row>
    <row r="15" spans="1:76" ht="26.25" customHeight="1" x14ac:dyDescent="0.15">
      <c r="A15" s="531" t="s">
        <v>12</v>
      </c>
      <c r="B15" s="531"/>
      <c r="C15" s="531"/>
      <c r="D15" s="531"/>
      <c r="E15" s="532"/>
      <c r="F15" s="7"/>
      <c r="G15" s="8"/>
      <c r="H15" s="9"/>
      <c r="I15" s="10"/>
      <c r="J15" s="9"/>
      <c r="K15" s="10"/>
      <c r="L15" s="148" t="s">
        <v>173</v>
      </c>
      <c r="M15" s="149" t="s">
        <v>174</v>
      </c>
      <c r="N15" s="11"/>
      <c r="O15" s="12"/>
      <c r="P15" s="11"/>
      <c r="Q15" s="12"/>
      <c r="R15" s="149"/>
      <c r="S15" s="9"/>
      <c r="T15" s="9"/>
      <c r="U15" s="9"/>
      <c r="V15" s="9"/>
      <c r="W15" s="149"/>
      <c r="X15" s="9"/>
      <c r="Y15" s="8"/>
      <c r="Z15" s="9"/>
      <c r="AA15" s="10"/>
      <c r="AB15" s="4"/>
      <c r="AC15" s="4" t="s">
        <v>207</v>
      </c>
      <c r="AD15" s="4"/>
      <c r="AE15" s="4"/>
      <c r="AF15" s="4"/>
      <c r="AG15" s="4"/>
      <c r="AH15" s="4"/>
      <c r="AI15" s="4"/>
      <c r="AJ15" s="4"/>
      <c r="AK15" s="4"/>
      <c r="AL15" s="5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9"/>
      <c r="AX15" s="9"/>
      <c r="AY15" s="9"/>
      <c r="AZ15" s="9"/>
      <c r="BA15" s="9"/>
      <c r="BB15" s="6"/>
      <c r="BC15" s="25"/>
    </row>
    <row r="16" spans="1:76" ht="26.25" customHeight="1" x14ac:dyDescent="0.15">
      <c r="A16" s="532" t="s">
        <v>170</v>
      </c>
      <c r="B16" s="533"/>
      <c r="C16" s="533"/>
      <c r="D16" s="533"/>
      <c r="E16" s="534"/>
      <c r="F16" s="7"/>
      <c r="G16" s="3"/>
      <c r="H16" s="4"/>
      <c r="I16" s="5"/>
      <c r="J16" s="23"/>
      <c r="K16" s="24"/>
      <c r="L16" s="4"/>
      <c r="M16" s="5"/>
      <c r="N16" s="23"/>
      <c r="O16" s="26"/>
      <c r="P16" s="23"/>
      <c r="Q16" s="26"/>
      <c r="R16" s="4"/>
      <c r="S16" s="4"/>
      <c r="T16" s="4"/>
      <c r="U16" s="4"/>
      <c r="V16" s="23"/>
      <c r="W16" s="26"/>
      <c r="X16" s="4"/>
      <c r="Y16" s="3"/>
      <c r="Z16" s="4"/>
      <c r="AA16" s="4"/>
      <c r="AB16" s="4"/>
      <c r="AC16" s="4" t="s">
        <v>387</v>
      </c>
      <c r="AD16" s="4"/>
      <c r="AE16" s="4"/>
      <c r="AF16" s="4"/>
      <c r="AG16" s="4"/>
      <c r="AH16" s="4"/>
      <c r="AI16" s="4"/>
      <c r="AJ16" s="4"/>
      <c r="AK16" s="4"/>
      <c r="AL16" s="5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9"/>
      <c r="AX16" s="9"/>
      <c r="AY16" s="9"/>
      <c r="AZ16" s="9"/>
      <c r="BA16" s="9"/>
      <c r="BB16" s="6"/>
      <c r="BC16" s="25"/>
      <c r="BF16" s="20">
        <v>2.5</v>
      </c>
    </row>
    <row r="17" spans="1:55" ht="26.25" hidden="1" customHeight="1" x14ac:dyDescent="0.15">
      <c r="A17" s="531"/>
      <c r="B17" s="531"/>
      <c r="C17" s="531"/>
      <c r="D17" s="531"/>
      <c r="E17" s="532"/>
      <c r="F17" s="17"/>
      <c r="G17" s="3"/>
      <c r="H17" s="4"/>
      <c r="I17" s="5"/>
      <c r="J17" s="23"/>
      <c r="K17" s="24"/>
      <c r="L17" s="4"/>
      <c r="M17" s="5"/>
      <c r="N17" s="23"/>
      <c r="O17" s="26"/>
      <c r="P17" s="23"/>
      <c r="Q17" s="24"/>
      <c r="R17" s="4"/>
      <c r="S17" s="4"/>
      <c r="T17" s="4"/>
      <c r="U17" s="4"/>
      <c r="V17" s="23"/>
      <c r="W17" s="26"/>
      <c r="X17" s="4"/>
      <c r="Y17" s="3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6"/>
      <c r="BC17" s="25"/>
    </row>
    <row r="18" spans="1:55" ht="26.25" hidden="1" customHeight="1" x14ac:dyDescent="0.15">
      <c r="A18" s="531"/>
      <c r="B18" s="531"/>
      <c r="C18" s="531"/>
      <c r="D18" s="531"/>
      <c r="E18" s="532"/>
      <c r="F18" s="17"/>
      <c r="G18" s="3"/>
      <c r="H18" s="4"/>
      <c r="I18" s="5"/>
      <c r="J18" s="23"/>
      <c r="K18" s="24"/>
      <c r="L18" s="4"/>
      <c r="M18" s="5"/>
      <c r="N18" s="23"/>
      <c r="O18" s="26"/>
      <c r="P18" s="23"/>
      <c r="Q18" s="26"/>
      <c r="R18" s="23"/>
      <c r="S18" s="24"/>
      <c r="T18" s="4"/>
      <c r="U18" s="4"/>
      <c r="V18" s="23"/>
      <c r="W18" s="26"/>
      <c r="X18" s="4"/>
      <c r="Y18" s="3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6"/>
      <c r="BC18" s="25"/>
    </row>
    <row r="19" spans="1:55" ht="26.25" customHeight="1" x14ac:dyDescent="0.15">
      <c r="A19" s="531" t="s">
        <v>8</v>
      </c>
      <c r="B19" s="531"/>
      <c r="C19" s="531"/>
      <c r="D19" s="531"/>
      <c r="E19" s="532"/>
      <c r="F19" s="17"/>
      <c r="G19" s="3"/>
      <c r="H19" s="4"/>
      <c r="I19" s="5"/>
      <c r="J19" s="23"/>
      <c r="K19" s="24"/>
      <c r="L19" s="4"/>
      <c r="M19" s="5"/>
      <c r="N19" s="23"/>
      <c r="O19" s="26"/>
      <c r="P19" s="23"/>
      <c r="Q19" s="26"/>
      <c r="R19" s="4"/>
      <c r="S19" s="4"/>
      <c r="T19" s="4"/>
      <c r="U19" s="4"/>
      <c r="V19" s="23"/>
      <c r="W19" s="26"/>
      <c r="X19" s="4"/>
      <c r="Y19" s="3"/>
      <c r="Z19" s="4"/>
      <c r="AA19" s="4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6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4"/>
      <c r="AX19" s="4"/>
      <c r="AY19" s="4"/>
      <c r="AZ19" s="4"/>
      <c r="BA19" s="4"/>
      <c r="BB19" s="6"/>
      <c r="BC19" s="25"/>
    </row>
    <row r="20" spans="1:55" ht="17.25" customHeight="1" x14ac:dyDescent="0.15">
      <c r="E20" s="2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</row>
    <row r="21" spans="1:55" ht="40.5" customHeight="1" thickBot="1" x14ac:dyDescent="0.2">
      <c r="D21" s="30"/>
      <c r="E21" s="524">
        <v>8</v>
      </c>
      <c r="F21" s="524"/>
      <c r="G21" s="524">
        <v>9</v>
      </c>
      <c r="H21" s="524"/>
      <c r="I21" s="524">
        <v>10</v>
      </c>
      <c r="J21" s="524"/>
      <c r="K21" s="524">
        <v>11</v>
      </c>
      <c r="L21" s="524"/>
      <c r="M21" s="524">
        <v>12</v>
      </c>
      <c r="N21" s="524"/>
      <c r="O21" s="524">
        <v>13</v>
      </c>
      <c r="P21" s="524"/>
      <c r="Q21" s="524">
        <v>14</v>
      </c>
      <c r="R21" s="524"/>
      <c r="S21" s="524">
        <v>15</v>
      </c>
      <c r="T21" s="524"/>
      <c r="U21" s="524">
        <v>16</v>
      </c>
      <c r="V21" s="524"/>
      <c r="W21" s="524">
        <v>17</v>
      </c>
      <c r="X21" s="524"/>
      <c r="Y21" s="524">
        <v>18</v>
      </c>
      <c r="Z21" s="524"/>
      <c r="AA21" s="524">
        <v>19</v>
      </c>
      <c r="AB21" s="524"/>
      <c r="AC21" s="524">
        <v>20</v>
      </c>
      <c r="AD21" s="524"/>
      <c r="AE21" s="524">
        <v>21</v>
      </c>
      <c r="AF21" s="524"/>
      <c r="AG21" s="528">
        <v>22</v>
      </c>
      <c r="AH21" s="528"/>
      <c r="AI21" s="528">
        <v>23</v>
      </c>
      <c r="AJ21" s="528"/>
      <c r="AK21" s="537" t="s">
        <v>1</v>
      </c>
      <c r="AL21" s="528"/>
      <c r="AM21" s="528">
        <v>1</v>
      </c>
      <c r="AN21" s="528"/>
      <c r="AO21" s="528">
        <v>2</v>
      </c>
      <c r="AP21" s="528"/>
      <c r="AQ21" s="528">
        <v>3</v>
      </c>
      <c r="AR21" s="528"/>
      <c r="AS21" s="528">
        <v>4</v>
      </c>
      <c r="AT21" s="528"/>
      <c r="AU21" s="528">
        <v>5</v>
      </c>
      <c r="AV21" s="528"/>
      <c r="AW21" s="524">
        <v>6</v>
      </c>
      <c r="AX21" s="524"/>
      <c r="AY21" s="524">
        <v>7</v>
      </c>
      <c r="AZ21" s="524"/>
      <c r="BA21" s="524">
        <v>8</v>
      </c>
      <c r="BB21" s="524"/>
      <c r="BC21" s="151"/>
    </row>
    <row r="22" spans="1:55" ht="17.25" customHeight="1" thickBot="1" x14ac:dyDescent="0.2">
      <c r="AH22" s="525" t="s">
        <v>2</v>
      </c>
      <c r="AI22" s="526"/>
      <c r="AJ22" s="526"/>
      <c r="AK22" s="526"/>
      <c r="AL22" s="526"/>
      <c r="AM22" s="526"/>
      <c r="AN22" s="526"/>
      <c r="AO22" s="526"/>
      <c r="AP22" s="526"/>
      <c r="AQ22" s="526"/>
      <c r="AR22" s="526"/>
      <c r="AS22" s="526"/>
      <c r="AT22" s="526"/>
      <c r="AU22" s="527"/>
    </row>
    <row r="24" spans="1:55" ht="17.25" customHeight="1" x14ac:dyDescent="0.15">
      <c r="A24" s="20" t="s">
        <v>208</v>
      </c>
      <c r="C24" s="141"/>
      <c r="D24" s="141"/>
      <c r="E24" s="141"/>
      <c r="F24" s="141"/>
      <c r="G24" s="141"/>
    </row>
    <row r="25" spans="1:55" ht="17.25" customHeight="1" x14ac:dyDescent="0.15">
      <c r="F25" s="536">
        <v>0.35416666666666669</v>
      </c>
      <c r="G25" s="538"/>
      <c r="X25" s="536">
        <v>0.72916666666666663</v>
      </c>
      <c r="Y25" s="538"/>
      <c r="AC25" s="536"/>
      <c r="AD25" s="538"/>
      <c r="AK25" s="536">
        <v>1</v>
      </c>
      <c r="AL25" s="538"/>
      <c r="BB25" s="536">
        <v>0.35416666666666669</v>
      </c>
      <c r="BC25" s="538"/>
    </row>
    <row r="26" spans="1:55" ht="26.25" customHeight="1" x14ac:dyDescent="0.15">
      <c r="A26" s="531" t="s">
        <v>3</v>
      </c>
      <c r="B26" s="531"/>
      <c r="C26" s="531"/>
      <c r="D26" s="531"/>
      <c r="E26" s="532"/>
      <c r="F26" s="22"/>
      <c r="G26" s="32"/>
      <c r="H26" s="31"/>
      <c r="I26" s="33"/>
      <c r="J26" s="31"/>
      <c r="K26" s="33"/>
      <c r="L26" s="31"/>
      <c r="M26" s="33"/>
      <c r="N26" s="148" t="s">
        <v>173</v>
      </c>
      <c r="O26" s="149" t="s">
        <v>174</v>
      </c>
      <c r="P26" s="31"/>
      <c r="Q26" s="31"/>
      <c r="R26" s="31"/>
      <c r="S26" s="31"/>
      <c r="T26" s="149"/>
      <c r="U26" s="31"/>
      <c r="V26" s="31"/>
      <c r="W26" s="31"/>
      <c r="X26" s="31"/>
      <c r="Y26" s="32"/>
      <c r="Z26" s="31"/>
      <c r="AA26" s="31"/>
      <c r="AB26" s="4"/>
      <c r="AC26" s="4" t="s">
        <v>406</v>
      </c>
      <c r="AD26" s="4"/>
      <c r="AE26" s="4"/>
      <c r="AF26" s="4"/>
      <c r="AG26" s="4"/>
      <c r="AH26" s="4"/>
      <c r="AI26" s="4"/>
      <c r="AJ26" s="4"/>
      <c r="AK26" s="4"/>
      <c r="AL26" s="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6"/>
      <c r="BC26" s="25"/>
    </row>
    <row r="27" spans="1:55" ht="26.25" customHeight="1" x14ac:dyDescent="0.15">
      <c r="A27" s="531" t="s">
        <v>11</v>
      </c>
      <c r="B27" s="531"/>
      <c r="C27" s="531"/>
      <c r="D27" s="531"/>
      <c r="E27" s="532"/>
      <c r="F27" s="7"/>
      <c r="G27" s="8"/>
      <c r="H27" s="9"/>
      <c r="I27" s="10"/>
      <c r="J27" s="9"/>
      <c r="K27" s="5"/>
      <c r="L27" s="5"/>
      <c r="M27" s="5"/>
      <c r="N27" s="23"/>
      <c r="O27" s="24"/>
      <c r="P27" s="4"/>
      <c r="Q27" s="4"/>
      <c r="R27" s="4"/>
      <c r="S27" s="4"/>
      <c r="T27" s="4"/>
      <c r="U27" s="4"/>
      <c r="V27" s="4"/>
      <c r="W27" s="4"/>
      <c r="X27" s="4"/>
      <c r="Y27" s="3"/>
      <c r="Z27" s="4"/>
      <c r="AA27" s="4"/>
      <c r="AB27" s="4"/>
      <c r="AC27" s="4" t="s">
        <v>306</v>
      </c>
      <c r="AD27" s="4"/>
      <c r="AE27" s="4"/>
      <c r="AF27" s="4"/>
      <c r="AG27" s="4"/>
      <c r="AH27" s="4"/>
      <c r="AI27" s="4"/>
      <c r="AJ27" s="4"/>
      <c r="AK27" s="4"/>
      <c r="AL27" s="5"/>
      <c r="AM27" s="4"/>
      <c r="AN27" s="4"/>
      <c r="AO27" s="4"/>
      <c r="AP27" s="4"/>
      <c r="AQ27" s="9"/>
      <c r="AR27" s="9"/>
      <c r="AS27" s="9"/>
      <c r="AT27" s="9"/>
      <c r="AU27" s="9"/>
      <c r="AV27" s="9"/>
      <c r="AW27" s="9"/>
      <c r="AX27" s="148" t="s">
        <v>173</v>
      </c>
      <c r="AY27" s="9"/>
      <c r="AZ27" s="9"/>
      <c r="BA27" s="9"/>
      <c r="BB27" s="6"/>
      <c r="BC27" s="25"/>
    </row>
    <row r="28" spans="1:55" ht="26.25" customHeight="1" x14ac:dyDescent="0.15">
      <c r="A28" s="531" t="s">
        <v>12</v>
      </c>
      <c r="B28" s="531"/>
      <c r="C28" s="531"/>
      <c r="D28" s="531"/>
      <c r="E28" s="532"/>
      <c r="F28" s="7"/>
      <c r="G28" s="8"/>
      <c r="H28" s="9"/>
      <c r="I28" s="10"/>
      <c r="J28" s="9"/>
      <c r="K28" s="5"/>
      <c r="L28" s="5"/>
      <c r="M28" s="5"/>
      <c r="N28" s="23"/>
      <c r="O28" s="24"/>
      <c r="P28" s="23"/>
      <c r="Q28" s="24"/>
      <c r="R28" s="4"/>
      <c r="S28" s="4"/>
      <c r="T28" s="4"/>
      <c r="U28" s="4"/>
      <c r="V28" s="23"/>
      <c r="W28" s="24"/>
      <c r="X28" s="4"/>
      <c r="Y28" s="3"/>
      <c r="Z28" s="4"/>
      <c r="AA28" s="4"/>
      <c r="AB28" s="4"/>
      <c r="AC28" s="4" t="s">
        <v>306</v>
      </c>
      <c r="AD28" s="4"/>
      <c r="AE28" s="4"/>
      <c r="AF28" s="4"/>
      <c r="AG28" s="4"/>
      <c r="AH28" s="4"/>
      <c r="AI28" s="4"/>
      <c r="AJ28" s="4"/>
      <c r="AK28" s="4"/>
      <c r="AL28" s="5"/>
      <c r="AM28" s="4"/>
      <c r="AN28" s="4"/>
      <c r="AO28" s="4"/>
      <c r="AP28" s="4"/>
      <c r="AQ28" s="9"/>
      <c r="AR28" s="9"/>
      <c r="AS28" s="9"/>
      <c r="AT28" s="9"/>
      <c r="AU28" s="9"/>
      <c r="AV28" s="148" t="s">
        <v>173</v>
      </c>
      <c r="AW28" s="9"/>
      <c r="AX28" s="9"/>
      <c r="AY28" s="9"/>
      <c r="AZ28" s="9"/>
      <c r="BA28" s="9"/>
      <c r="BB28" s="6"/>
      <c r="BC28" s="25"/>
    </row>
    <row r="29" spans="1:55" ht="26.25" customHeight="1" x14ac:dyDescent="0.15">
      <c r="A29" s="531" t="s">
        <v>170</v>
      </c>
      <c r="B29" s="531"/>
      <c r="C29" s="531"/>
      <c r="D29" s="531"/>
      <c r="E29" s="532"/>
      <c r="F29" s="7"/>
      <c r="G29" s="3"/>
      <c r="H29" s="4"/>
      <c r="I29" s="5"/>
      <c r="J29" s="23"/>
      <c r="K29" s="5"/>
      <c r="L29" s="5"/>
      <c r="M29" s="5"/>
      <c r="N29" s="4"/>
      <c r="O29" s="5"/>
      <c r="P29" s="4"/>
      <c r="Q29" s="5"/>
      <c r="R29" s="4"/>
      <c r="S29" s="4"/>
      <c r="T29" s="4"/>
      <c r="U29" s="5"/>
      <c r="V29" s="4"/>
      <c r="W29" s="5"/>
      <c r="X29" s="4"/>
      <c r="Y29" s="3"/>
      <c r="Z29" s="4"/>
      <c r="AA29" s="4"/>
      <c r="AB29" s="4"/>
      <c r="AC29" s="4" t="s">
        <v>388</v>
      </c>
      <c r="AD29" s="4"/>
      <c r="AE29" s="4"/>
      <c r="AF29" s="4"/>
      <c r="AG29" s="4"/>
      <c r="AH29" s="4"/>
      <c r="AI29" s="4"/>
      <c r="AJ29" s="4"/>
      <c r="AK29" s="4"/>
      <c r="AL29" s="5"/>
      <c r="AM29" s="4"/>
      <c r="AN29" s="4"/>
      <c r="AO29" s="4"/>
      <c r="AP29" s="4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6"/>
      <c r="BC29" s="25"/>
    </row>
    <row r="30" spans="1:55" ht="26.25" customHeight="1" x14ac:dyDescent="0.15">
      <c r="A30" s="531" t="s">
        <v>13</v>
      </c>
      <c r="B30" s="531"/>
      <c r="C30" s="531"/>
      <c r="D30" s="531"/>
      <c r="E30" s="532"/>
      <c r="F30" s="17"/>
      <c r="G30" s="3"/>
      <c r="H30" s="4"/>
      <c r="I30" s="5"/>
      <c r="J30" s="23"/>
      <c r="K30" s="35"/>
      <c r="L30" s="1"/>
      <c r="M30" s="2"/>
      <c r="N30" s="34"/>
      <c r="O30" s="34"/>
      <c r="P30" s="34"/>
      <c r="Q30" s="34"/>
      <c r="R30" s="148" t="s">
        <v>173</v>
      </c>
      <c r="S30" s="149" t="s">
        <v>174</v>
      </c>
      <c r="T30" s="34"/>
      <c r="U30" s="1"/>
      <c r="V30" s="34"/>
      <c r="W30" s="37"/>
      <c r="X30" s="1"/>
      <c r="Y30" s="19"/>
      <c r="Z30" s="1"/>
      <c r="AA30" s="1"/>
      <c r="AB30" s="4"/>
      <c r="AC30" s="4" t="s">
        <v>307</v>
      </c>
      <c r="AD30" s="4"/>
      <c r="AE30" s="4"/>
      <c r="AF30" s="4"/>
      <c r="AG30" s="4"/>
      <c r="AH30" s="4"/>
      <c r="AI30" s="4"/>
      <c r="AJ30" s="4"/>
      <c r="AK30" s="4"/>
      <c r="AL30" s="5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6"/>
      <c r="BC30" s="25"/>
    </row>
    <row r="31" spans="1:55" ht="26.25" customHeight="1" x14ac:dyDescent="0.15">
      <c r="A31" s="531" t="s">
        <v>14</v>
      </c>
      <c r="B31" s="531"/>
      <c r="C31" s="531"/>
      <c r="D31" s="531"/>
      <c r="E31" s="532"/>
      <c r="F31" s="17"/>
      <c r="G31" s="3"/>
      <c r="H31" s="4"/>
      <c r="I31" s="5"/>
      <c r="J31" s="23"/>
      <c r="K31" s="35"/>
      <c r="L31" s="1"/>
      <c r="M31" s="2"/>
      <c r="N31" s="34"/>
      <c r="O31" s="34"/>
      <c r="P31" s="148" t="s">
        <v>173</v>
      </c>
      <c r="Q31" s="149" t="s">
        <v>174</v>
      </c>
      <c r="R31" s="34"/>
      <c r="S31" s="34"/>
      <c r="T31" s="34"/>
      <c r="U31" s="1"/>
      <c r="V31" s="34"/>
      <c r="W31" s="37"/>
      <c r="X31" s="1"/>
      <c r="Y31" s="19"/>
      <c r="Z31" s="1"/>
      <c r="AA31" s="1"/>
      <c r="AB31" s="4"/>
      <c r="AC31" s="4" t="s">
        <v>307</v>
      </c>
      <c r="AD31" s="4"/>
      <c r="AE31" s="4"/>
      <c r="AF31" s="4"/>
      <c r="AG31" s="4"/>
      <c r="AH31" s="4"/>
      <c r="AI31" s="4"/>
      <c r="AJ31" s="4"/>
      <c r="AK31" s="4"/>
      <c r="AL31" s="5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6"/>
      <c r="BC31" s="25"/>
    </row>
    <row r="32" spans="1:55" ht="26.25" customHeight="1" x14ac:dyDescent="0.15">
      <c r="A32" s="531" t="s">
        <v>8</v>
      </c>
      <c r="B32" s="531"/>
      <c r="C32" s="531"/>
      <c r="D32" s="531"/>
      <c r="E32" s="532"/>
      <c r="F32" s="17"/>
      <c r="G32" s="3"/>
      <c r="H32" s="4"/>
      <c r="I32" s="5"/>
      <c r="J32" s="23"/>
      <c r="K32" s="24"/>
      <c r="L32" s="4"/>
      <c r="M32" s="5"/>
      <c r="N32" s="23"/>
      <c r="O32" s="26"/>
      <c r="P32" s="23"/>
      <c r="Q32" s="26"/>
      <c r="R32" s="4"/>
      <c r="S32" s="4"/>
      <c r="T32" s="4"/>
      <c r="U32" s="4"/>
      <c r="V32" s="23"/>
      <c r="W32" s="26"/>
      <c r="X32" s="4"/>
      <c r="Y32" s="3"/>
      <c r="Z32" s="4"/>
      <c r="AA32" s="4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6"/>
      <c r="AM32" s="15"/>
      <c r="AN32" s="15"/>
      <c r="AO32" s="15"/>
      <c r="AP32" s="15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6"/>
      <c r="BC32" s="25"/>
    </row>
    <row r="33" spans="1:55" ht="17.25" customHeight="1" x14ac:dyDescent="0.15">
      <c r="E33" s="28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</row>
    <row r="34" spans="1:55" ht="40.5" customHeight="1" thickBot="1" x14ac:dyDescent="0.2">
      <c r="D34" s="30"/>
      <c r="E34" s="524">
        <v>8</v>
      </c>
      <c r="F34" s="524"/>
      <c r="G34" s="524">
        <v>9</v>
      </c>
      <c r="H34" s="524"/>
      <c r="I34" s="524">
        <v>10</v>
      </c>
      <c r="J34" s="524"/>
      <c r="K34" s="524">
        <v>11</v>
      </c>
      <c r="L34" s="524"/>
      <c r="M34" s="524">
        <v>12</v>
      </c>
      <c r="N34" s="524"/>
      <c r="O34" s="524">
        <v>13</v>
      </c>
      <c r="P34" s="524"/>
      <c r="Q34" s="524">
        <v>14</v>
      </c>
      <c r="R34" s="524"/>
      <c r="S34" s="524">
        <v>15</v>
      </c>
      <c r="T34" s="524"/>
      <c r="U34" s="524">
        <v>16</v>
      </c>
      <c r="V34" s="524"/>
      <c r="W34" s="524">
        <v>17</v>
      </c>
      <c r="X34" s="524"/>
      <c r="Y34" s="524">
        <v>18</v>
      </c>
      <c r="Z34" s="524"/>
      <c r="AA34" s="524">
        <v>19</v>
      </c>
      <c r="AB34" s="524"/>
      <c r="AC34" s="524">
        <v>20</v>
      </c>
      <c r="AD34" s="524"/>
      <c r="AE34" s="524">
        <v>21</v>
      </c>
      <c r="AF34" s="524"/>
      <c r="AG34" s="528">
        <v>22</v>
      </c>
      <c r="AH34" s="528"/>
      <c r="AI34" s="528">
        <v>23</v>
      </c>
      <c r="AJ34" s="528"/>
      <c r="AK34" s="537" t="s">
        <v>1</v>
      </c>
      <c r="AL34" s="528"/>
      <c r="AM34" s="528">
        <v>1</v>
      </c>
      <c r="AN34" s="528"/>
      <c r="AO34" s="528">
        <v>2</v>
      </c>
      <c r="AP34" s="528"/>
      <c r="AQ34" s="528">
        <v>3</v>
      </c>
      <c r="AR34" s="528"/>
      <c r="AS34" s="528">
        <v>4</v>
      </c>
      <c r="AT34" s="528"/>
      <c r="AU34" s="528">
        <v>5</v>
      </c>
      <c r="AV34" s="528"/>
      <c r="AW34" s="524">
        <v>6</v>
      </c>
      <c r="AX34" s="524"/>
      <c r="AY34" s="524">
        <v>7</v>
      </c>
      <c r="AZ34" s="524"/>
      <c r="BA34" s="524">
        <v>8</v>
      </c>
      <c r="BB34" s="524"/>
      <c r="BC34" s="151"/>
    </row>
    <row r="35" spans="1:55" ht="17.25" customHeight="1" thickBot="1" x14ac:dyDescent="0.2">
      <c r="AH35" s="525" t="s">
        <v>2</v>
      </c>
      <c r="AI35" s="526"/>
      <c r="AJ35" s="526"/>
      <c r="AK35" s="526"/>
      <c r="AL35" s="526"/>
      <c r="AM35" s="526"/>
      <c r="AN35" s="526"/>
      <c r="AO35" s="526"/>
      <c r="AP35" s="526"/>
      <c r="AQ35" s="526"/>
      <c r="AR35" s="526"/>
      <c r="AS35" s="526"/>
      <c r="AT35" s="526"/>
      <c r="AU35" s="527"/>
    </row>
    <row r="37" spans="1:55" ht="17.25" customHeight="1" x14ac:dyDescent="0.15">
      <c r="A37" s="20" t="s">
        <v>210</v>
      </c>
      <c r="C37" s="141"/>
      <c r="D37" s="141"/>
      <c r="E37" s="141"/>
      <c r="F37" s="141"/>
      <c r="G37" s="141"/>
    </row>
    <row r="38" spans="1:55" ht="17.25" customHeight="1" x14ac:dyDescent="0.15">
      <c r="F38" s="536">
        <v>0.35416666666666669</v>
      </c>
      <c r="G38" s="538"/>
      <c r="X38" s="536">
        <v>0.72916666666666663</v>
      </c>
      <c r="Y38" s="538"/>
      <c r="AC38" s="536"/>
      <c r="AD38" s="538"/>
      <c r="AK38" s="536">
        <v>1</v>
      </c>
      <c r="AL38" s="538"/>
      <c r="BB38" s="536">
        <v>0.35416666666666669</v>
      </c>
      <c r="BC38" s="538"/>
    </row>
    <row r="39" spans="1:55" ht="26.25" customHeight="1" x14ac:dyDescent="0.15">
      <c r="A39" s="531" t="s">
        <v>3</v>
      </c>
      <c r="B39" s="531"/>
      <c r="C39" s="531"/>
      <c r="D39" s="531"/>
      <c r="E39" s="532"/>
      <c r="F39" s="22"/>
      <c r="G39" s="32"/>
      <c r="H39" s="31"/>
      <c r="I39" s="33"/>
      <c r="J39" s="31"/>
      <c r="K39" s="33"/>
      <c r="L39" s="31"/>
      <c r="M39" s="33"/>
      <c r="N39" s="148" t="s">
        <v>173</v>
      </c>
      <c r="O39" s="149" t="s">
        <v>174</v>
      </c>
      <c r="P39" s="31"/>
      <c r="Q39" s="31"/>
      <c r="R39" s="31"/>
      <c r="S39" s="31"/>
      <c r="T39" s="149"/>
      <c r="U39" s="31"/>
      <c r="V39" s="31"/>
      <c r="W39" s="31"/>
      <c r="X39" s="31"/>
      <c r="Y39" s="32"/>
      <c r="Z39" s="4"/>
      <c r="AA39" s="4"/>
      <c r="AB39" s="4"/>
      <c r="AC39" s="4" t="s">
        <v>204</v>
      </c>
      <c r="AD39" s="4"/>
      <c r="AE39" s="4"/>
      <c r="AF39" s="4"/>
      <c r="AG39" s="4"/>
      <c r="AH39" s="4"/>
      <c r="AI39" s="4"/>
      <c r="AJ39" s="4"/>
      <c r="AK39" s="4"/>
      <c r="AL39" s="5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6"/>
      <c r="BC39" s="25"/>
    </row>
    <row r="40" spans="1:55" ht="26.25" customHeight="1" x14ac:dyDescent="0.15">
      <c r="A40" s="531" t="s">
        <v>11</v>
      </c>
      <c r="B40" s="531"/>
      <c r="C40" s="531"/>
      <c r="D40" s="531"/>
      <c r="E40" s="532"/>
      <c r="F40" s="7"/>
      <c r="G40" s="8"/>
      <c r="H40" s="9"/>
      <c r="I40" s="148" t="s">
        <v>173</v>
      </c>
      <c r="J40" s="9"/>
      <c r="K40" s="9"/>
      <c r="L40" s="9"/>
      <c r="M40" s="5"/>
      <c r="N40" s="23"/>
      <c r="O40" s="24"/>
      <c r="P40" s="4"/>
      <c r="Q40" s="4"/>
      <c r="R40" s="4"/>
      <c r="S40" s="4"/>
      <c r="T40" s="4"/>
      <c r="U40" s="4"/>
      <c r="V40" s="4"/>
      <c r="W40" s="4"/>
      <c r="X40" s="4"/>
      <c r="Y40" s="3"/>
      <c r="Z40" s="4"/>
      <c r="AA40" s="4"/>
      <c r="AB40" s="4"/>
      <c r="AC40" s="4" t="s">
        <v>209</v>
      </c>
      <c r="AD40" s="4"/>
      <c r="AE40" s="4"/>
      <c r="AF40" s="4"/>
      <c r="AG40" s="4"/>
      <c r="AH40" s="4"/>
      <c r="AI40" s="4"/>
      <c r="AJ40" s="4"/>
      <c r="AK40" s="4"/>
      <c r="AL40" s="5"/>
      <c r="AM40" s="4"/>
      <c r="AN40" s="4"/>
      <c r="AO40" s="4"/>
      <c r="AP40" s="4"/>
      <c r="AQ40" s="9"/>
      <c r="AR40" s="9"/>
      <c r="AS40" s="9"/>
      <c r="AT40" s="9"/>
      <c r="AU40" s="9"/>
      <c r="AV40" s="9"/>
      <c r="AW40" s="9"/>
      <c r="AX40" s="148" t="s">
        <v>173</v>
      </c>
      <c r="AY40" s="9"/>
      <c r="AZ40" s="9"/>
      <c r="BA40" s="9"/>
      <c r="BB40" s="6"/>
      <c r="BC40" s="25"/>
    </row>
    <row r="41" spans="1:55" ht="26.25" customHeight="1" x14ac:dyDescent="0.15">
      <c r="A41" s="531" t="s">
        <v>12</v>
      </c>
      <c r="B41" s="531"/>
      <c r="C41" s="531"/>
      <c r="D41" s="531"/>
      <c r="E41" s="532"/>
      <c r="F41" s="7"/>
      <c r="G41" s="148" t="s">
        <v>173</v>
      </c>
      <c r="H41" s="9"/>
      <c r="I41" s="9"/>
      <c r="J41" s="9"/>
      <c r="K41" s="9"/>
      <c r="L41" s="9"/>
      <c r="M41" s="5"/>
      <c r="N41" s="23"/>
      <c r="O41" s="24"/>
      <c r="P41" s="23"/>
      <c r="Q41" s="24"/>
      <c r="R41" s="4"/>
      <c r="S41" s="4"/>
      <c r="T41" s="4"/>
      <c r="U41" s="4"/>
      <c r="V41" s="23"/>
      <c r="W41" s="24"/>
      <c r="X41" s="4"/>
      <c r="Y41" s="3"/>
      <c r="Z41" s="4"/>
      <c r="AA41" s="4"/>
      <c r="AB41" s="4"/>
      <c r="AC41" s="4" t="s">
        <v>209</v>
      </c>
      <c r="AD41" s="4"/>
      <c r="AE41" s="4"/>
      <c r="AF41" s="4"/>
      <c r="AG41" s="4"/>
      <c r="AH41" s="4"/>
      <c r="AI41" s="4"/>
      <c r="AJ41" s="4"/>
      <c r="AK41" s="4"/>
      <c r="AL41" s="5"/>
      <c r="AM41" s="4"/>
      <c r="AN41" s="4"/>
      <c r="AO41" s="4"/>
      <c r="AP41" s="4"/>
      <c r="AQ41" s="9"/>
      <c r="AR41" s="9"/>
      <c r="AS41" s="9"/>
      <c r="AT41" s="9"/>
      <c r="AU41" s="148" t="s">
        <v>173</v>
      </c>
      <c r="AV41" s="9"/>
      <c r="AW41" s="9"/>
      <c r="AX41" s="9"/>
      <c r="AY41" s="9"/>
      <c r="AZ41" s="9"/>
      <c r="BA41" s="9"/>
      <c r="BB41" s="6"/>
      <c r="BC41" s="25"/>
    </row>
    <row r="42" spans="1:55" ht="26.25" customHeight="1" x14ac:dyDescent="0.15">
      <c r="A42" s="531" t="s">
        <v>170</v>
      </c>
      <c r="B42" s="531"/>
      <c r="C42" s="531"/>
      <c r="D42" s="531"/>
      <c r="E42" s="532"/>
      <c r="F42" s="7"/>
      <c r="G42" s="3"/>
      <c r="H42" s="4"/>
      <c r="I42" s="5"/>
      <c r="J42" s="23"/>
      <c r="K42" s="5"/>
      <c r="L42" s="5"/>
      <c r="M42" s="5"/>
      <c r="N42" s="4"/>
      <c r="O42" s="5"/>
      <c r="P42" s="4"/>
      <c r="Q42" s="5"/>
      <c r="R42" s="4"/>
      <c r="S42" s="4"/>
      <c r="T42" s="4"/>
      <c r="U42" s="5"/>
      <c r="V42" s="4"/>
      <c r="W42" s="5"/>
      <c r="X42" s="4"/>
      <c r="Y42" s="3"/>
      <c r="Z42" s="4"/>
      <c r="AA42" s="4"/>
      <c r="AB42" s="4"/>
      <c r="AC42" s="4" t="s">
        <v>388</v>
      </c>
      <c r="AD42" s="4"/>
      <c r="AE42" s="4"/>
      <c r="AF42" s="4"/>
      <c r="AG42" s="4"/>
      <c r="AH42" s="4"/>
      <c r="AI42" s="4"/>
      <c r="AJ42" s="4"/>
      <c r="AK42" s="4"/>
      <c r="AL42" s="5"/>
      <c r="AM42" s="4"/>
      <c r="AN42" s="4"/>
      <c r="AO42" s="4"/>
      <c r="AP42" s="4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6"/>
      <c r="BC42" s="25"/>
    </row>
    <row r="43" spans="1:55" ht="26.25" customHeight="1" x14ac:dyDescent="0.15">
      <c r="A43" s="531" t="s">
        <v>13</v>
      </c>
      <c r="B43" s="531"/>
      <c r="C43" s="531"/>
      <c r="D43" s="531"/>
      <c r="E43" s="532"/>
      <c r="F43" s="17"/>
      <c r="G43" s="3"/>
      <c r="H43" s="4"/>
      <c r="I43" s="5"/>
      <c r="J43" s="23"/>
      <c r="K43" s="24"/>
      <c r="L43" s="4"/>
      <c r="M43" s="34"/>
      <c r="N43" s="34"/>
      <c r="O43" s="37"/>
      <c r="P43" s="34"/>
      <c r="Q43" s="1"/>
      <c r="R43" s="148"/>
      <c r="S43" s="1"/>
      <c r="T43" s="1"/>
      <c r="U43" s="1"/>
      <c r="V43" s="1"/>
      <c r="W43" s="1"/>
      <c r="X43" s="215"/>
      <c r="Y43" s="148"/>
      <c r="Z43" s="1"/>
      <c r="AA43" s="1"/>
      <c r="AB43" s="1"/>
      <c r="AC43" s="1"/>
      <c r="AD43" s="1"/>
      <c r="AE43" s="1"/>
      <c r="AF43" s="4"/>
      <c r="AG43" s="4" t="s">
        <v>206</v>
      </c>
      <c r="AH43" s="4"/>
      <c r="AI43" s="4"/>
      <c r="AJ43" s="4"/>
      <c r="AK43" s="4"/>
      <c r="AL43" s="5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6"/>
      <c r="BC43" s="25"/>
    </row>
    <row r="44" spans="1:55" ht="26.25" customHeight="1" x14ac:dyDescent="0.15">
      <c r="A44" s="531" t="s">
        <v>14</v>
      </c>
      <c r="B44" s="531"/>
      <c r="C44" s="531"/>
      <c r="D44" s="531"/>
      <c r="E44" s="532"/>
      <c r="F44" s="17"/>
      <c r="G44" s="3"/>
      <c r="H44" s="4"/>
      <c r="I44" s="5"/>
      <c r="J44" s="23"/>
      <c r="K44" s="24"/>
      <c r="L44" s="4"/>
      <c r="M44" s="34"/>
      <c r="N44" s="34"/>
      <c r="O44" s="37"/>
      <c r="P44" s="34"/>
      <c r="Q44" s="34"/>
      <c r="R44" s="34"/>
      <c r="S44" s="148"/>
      <c r="T44" s="34"/>
      <c r="U44" s="1"/>
      <c r="V44" s="34"/>
      <c r="W44" s="37"/>
      <c r="X44" s="1"/>
      <c r="Y44" s="19"/>
      <c r="Z44" s="148" t="s">
        <v>173</v>
      </c>
      <c r="AA44" s="149" t="s">
        <v>174</v>
      </c>
      <c r="AB44" s="1"/>
      <c r="AC44" s="1"/>
      <c r="AD44" s="1"/>
      <c r="AE44" s="1"/>
      <c r="AF44" s="4"/>
      <c r="AG44" s="4" t="s">
        <v>206</v>
      </c>
      <c r="AH44" s="4"/>
      <c r="AI44" s="4"/>
      <c r="AJ44" s="4"/>
      <c r="AK44" s="4"/>
      <c r="AL44" s="5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6"/>
      <c r="BC44" s="25"/>
    </row>
    <row r="45" spans="1:55" ht="26.25" hidden="1" customHeight="1" x14ac:dyDescent="0.15">
      <c r="A45" s="531" t="s">
        <v>172</v>
      </c>
      <c r="B45" s="531"/>
      <c r="C45" s="531"/>
      <c r="D45" s="531"/>
      <c r="E45" s="532"/>
      <c r="F45" s="17"/>
      <c r="G45" s="3"/>
      <c r="H45" s="4"/>
      <c r="I45" s="5"/>
      <c r="J45" s="23"/>
      <c r="K45" s="24"/>
      <c r="L45" s="4"/>
      <c r="M45" s="23"/>
      <c r="N45" s="23"/>
      <c r="O45" s="26"/>
      <c r="P45" s="23"/>
      <c r="Q45" s="26"/>
      <c r="R45" s="4"/>
      <c r="S45" s="4"/>
      <c r="T45" s="4"/>
      <c r="U45" s="4"/>
      <c r="V45" s="23"/>
      <c r="W45" s="26"/>
      <c r="X45" s="1"/>
      <c r="Y45" s="19"/>
      <c r="Z45" s="1"/>
      <c r="AA45" s="1"/>
      <c r="AB45" s="1"/>
      <c r="AC45" s="1"/>
      <c r="AD45" s="1"/>
      <c r="AE45" s="1"/>
      <c r="AF45" s="4"/>
      <c r="AG45" s="4"/>
      <c r="AH45" s="4"/>
      <c r="AI45" s="4"/>
      <c r="AJ45" s="4"/>
      <c r="AK45" s="4"/>
      <c r="AL45" s="5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6"/>
      <c r="BC45" s="25"/>
    </row>
    <row r="46" spans="1:55" ht="26.25" customHeight="1" x14ac:dyDescent="0.15">
      <c r="A46" s="531" t="s">
        <v>296</v>
      </c>
      <c r="B46" s="531"/>
      <c r="C46" s="531"/>
      <c r="D46" s="531"/>
      <c r="E46" s="532"/>
      <c r="F46" s="17"/>
      <c r="G46" s="3"/>
      <c r="H46" s="4"/>
      <c r="I46" s="5"/>
      <c r="J46" s="23"/>
      <c r="K46" s="24"/>
      <c r="L46" s="4"/>
      <c r="M46" s="5"/>
      <c r="N46" s="23"/>
      <c r="O46" s="26"/>
      <c r="P46" s="23"/>
      <c r="Q46" s="26"/>
      <c r="R46" s="4"/>
      <c r="S46" s="4"/>
      <c r="T46" s="4"/>
      <c r="U46" s="4"/>
      <c r="V46" s="23"/>
      <c r="W46" s="26"/>
      <c r="X46" s="4"/>
      <c r="Y46" s="3"/>
      <c r="Z46" s="1"/>
      <c r="AA46" s="1"/>
      <c r="AB46" s="1"/>
      <c r="AC46" s="1"/>
      <c r="AD46" s="1"/>
      <c r="AE46" s="1"/>
      <c r="AF46" s="4"/>
      <c r="AG46" s="4" t="s">
        <v>387</v>
      </c>
      <c r="AH46" s="4"/>
      <c r="AI46" s="4"/>
      <c r="AJ46" s="4"/>
      <c r="AK46" s="4"/>
      <c r="AL46" s="5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6"/>
      <c r="BC46" s="25"/>
    </row>
    <row r="47" spans="1:55" ht="26.25" customHeight="1" x14ac:dyDescent="0.15">
      <c r="A47" s="531" t="s">
        <v>8</v>
      </c>
      <c r="B47" s="531"/>
      <c r="C47" s="531"/>
      <c r="D47" s="531"/>
      <c r="E47" s="532"/>
      <c r="F47" s="17"/>
      <c r="G47" s="3"/>
      <c r="H47" s="4"/>
      <c r="I47" s="5"/>
      <c r="J47" s="23"/>
      <c r="K47" s="24"/>
      <c r="L47" s="4"/>
      <c r="M47" s="5"/>
      <c r="N47" s="23"/>
      <c r="O47" s="26"/>
      <c r="P47" s="23"/>
      <c r="Q47" s="26"/>
      <c r="R47" s="4"/>
      <c r="S47" s="4"/>
      <c r="T47" s="4"/>
      <c r="U47" s="4"/>
      <c r="V47" s="23"/>
      <c r="W47" s="26"/>
      <c r="X47" s="4"/>
      <c r="Y47" s="3"/>
      <c r="Z47" s="4"/>
      <c r="AA47" s="4"/>
      <c r="AB47" s="4"/>
      <c r="AC47" s="4"/>
      <c r="AD47" s="4"/>
      <c r="AE47" s="4"/>
      <c r="AF47" s="15"/>
      <c r="AG47" s="15"/>
      <c r="AH47" s="15"/>
      <c r="AI47" s="15"/>
      <c r="AJ47" s="15"/>
      <c r="AK47" s="15"/>
      <c r="AL47" s="16"/>
      <c r="AM47" s="15"/>
      <c r="AN47" s="15"/>
      <c r="AO47" s="15"/>
      <c r="AP47" s="15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6"/>
      <c r="BC47" s="25"/>
    </row>
    <row r="48" spans="1:55" ht="17.25" customHeight="1" x14ac:dyDescent="0.15">
      <c r="E48" s="28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</row>
    <row r="49" spans="1:55" ht="40.5" customHeight="1" thickBot="1" x14ac:dyDescent="0.2">
      <c r="D49" s="30"/>
      <c r="E49" s="524">
        <v>8</v>
      </c>
      <c r="F49" s="524"/>
      <c r="G49" s="524">
        <v>9</v>
      </c>
      <c r="H49" s="524"/>
      <c r="I49" s="524">
        <v>10</v>
      </c>
      <c r="J49" s="524"/>
      <c r="K49" s="524">
        <v>11</v>
      </c>
      <c r="L49" s="524"/>
      <c r="M49" s="524">
        <v>12</v>
      </c>
      <c r="N49" s="524"/>
      <c r="O49" s="524">
        <v>13</v>
      </c>
      <c r="P49" s="524"/>
      <c r="Q49" s="524">
        <v>14</v>
      </c>
      <c r="R49" s="524"/>
      <c r="S49" s="524">
        <v>15</v>
      </c>
      <c r="T49" s="524"/>
      <c r="U49" s="524">
        <v>16</v>
      </c>
      <c r="V49" s="524"/>
      <c r="W49" s="524">
        <v>17</v>
      </c>
      <c r="X49" s="524"/>
      <c r="Y49" s="524">
        <v>18</v>
      </c>
      <c r="Z49" s="524"/>
      <c r="AA49" s="524">
        <v>19</v>
      </c>
      <c r="AB49" s="524"/>
      <c r="AC49" s="524">
        <v>20</v>
      </c>
      <c r="AD49" s="524"/>
      <c r="AE49" s="524">
        <v>21</v>
      </c>
      <c r="AF49" s="524"/>
      <c r="AG49" s="528">
        <v>22</v>
      </c>
      <c r="AH49" s="528"/>
      <c r="AI49" s="528">
        <v>23</v>
      </c>
      <c r="AJ49" s="528"/>
      <c r="AK49" s="537" t="s">
        <v>1</v>
      </c>
      <c r="AL49" s="528"/>
      <c r="AM49" s="528">
        <v>1</v>
      </c>
      <c r="AN49" s="528"/>
      <c r="AO49" s="528">
        <v>2</v>
      </c>
      <c r="AP49" s="528"/>
      <c r="AQ49" s="528">
        <v>3</v>
      </c>
      <c r="AR49" s="528"/>
      <c r="AS49" s="528">
        <v>4</v>
      </c>
      <c r="AT49" s="528"/>
      <c r="AU49" s="528">
        <v>5</v>
      </c>
      <c r="AV49" s="528"/>
      <c r="AW49" s="524">
        <v>6</v>
      </c>
      <c r="AX49" s="524"/>
      <c r="AY49" s="524">
        <v>7</v>
      </c>
      <c r="AZ49" s="524"/>
      <c r="BA49" s="524">
        <v>8</v>
      </c>
      <c r="BB49" s="524"/>
      <c r="BC49" s="151"/>
    </row>
    <row r="50" spans="1:55" ht="17.25" customHeight="1" thickBot="1" x14ac:dyDescent="0.2">
      <c r="AH50" s="525" t="s">
        <v>2</v>
      </c>
      <c r="AI50" s="526"/>
      <c r="AJ50" s="526"/>
      <c r="AK50" s="526"/>
      <c r="AL50" s="526"/>
      <c r="AM50" s="526"/>
      <c r="AN50" s="526"/>
      <c r="AO50" s="526"/>
      <c r="AP50" s="526"/>
      <c r="AQ50" s="526"/>
      <c r="AR50" s="526"/>
      <c r="AS50" s="526"/>
      <c r="AT50" s="526"/>
      <c r="AU50" s="527"/>
    </row>
    <row r="52" spans="1:55" ht="17.25" customHeight="1" x14ac:dyDescent="0.15">
      <c r="D52" s="135"/>
      <c r="E52" s="133"/>
      <c r="F52" s="133"/>
      <c r="G52" s="133"/>
      <c r="J52" s="133"/>
      <c r="K52" s="133"/>
      <c r="M52" s="133"/>
      <c r="N52" s="133"/>
      <c r="P52" s="133"/>
      <c r="Q52" s="133"/>
      <c r="T52" s="133"/>
      <c r="U52" s="133"/>
      <c r="W52" s="136"/>
      <c r="X52" s="136"/>
      <c r="Y52" s="136"/>
      <c r="Z52" s="136"/>
      <c r="AB52" s="137"/>
      <c r="AC52" s="137"/>
      <c r="AD52" s="137"/>
      <c r="AE52" s="137"/>
      <c r="AG52" s="133"/>
      <c r="AH52" s="133"/>
      <c r="AK52" s="136"/>
      <c r="AL52" s="136"/>
      <c r="AM52" s="136"/>
      <c r="AN52" s="136"/>
      <c r="AQ52" s="36"/>
      <c r="AR52" s="36"/>
      <c r="AS52" s="21"/>
      <c r="AT52" s="136"/>
      <c r="AU52" s="136"/>
      <c r="AV52" s="136"/>
      <c r="AW52" s="136"/>
    </row>
    <row r="53" spans="1:55" ht="17.25" customHeight="1" x14ac:dyDescent="0.15">
      <c r="A53" s="20" t="s">
        <v>295</v>
      </c>
      <c r="C53" s="141"/>
      <c r="D53" s="141"/>
      <c r="E53" s="141"/>
      <c r="F53" s="141"/>
      <c r="G53" s="141"/>
    </row>
    <row r="54" spans="1:55" ht="17.25" customHeight="1" x14ac:dyDescent="0.15">
      <c r="F54" s="536">
        <v>0.35416666666666669</v>
      </c>
      <c r="G54" s="538"/>
      <c r="X54" s="536">
        <v>0.72916666666666663</v>
      </c>
      <c r="Y54" s="538"/>
      <c r="AC54" s="536"/>
      <c r="AD54" s="538"/>
      <c r="AK54" s="536">
        <v>1</v>
      </c>
      <c r="AL54" s="538"/>
      <c r="BB54" s="536">
        <v>0.35416666666666669</v>
      </c>
      <c r="BC54" s="538"/>
    </row>
    <row r="55" spans="1:55" ht="26.25" customHeight="1" x14ac:dyDescent="0.15">
      <c r="A55" s="531" t="s">
        <v>3</v>
      </c>
      <c r="B55" s="531"/>
      <c r="C55" s="531"/>
      <c r="D55" s="531"/>
      <c r="E55" s="532"/>
      <c r="F55" s="22"/>
      <c r="G55" s="32"/>
      <c r="H55" s="31"/>
      <c r="I55" s="33"/>
      <c r="J55" s="31"/>
      <c r="K55" s="33"/>
      <c r="L55" s="31"/>
      <c r="M55" s="33"/>
      <c r="N55" s="148" t="s">
        <v>173</v>
      </c>
      <c r="O55" s="149" t="s">
        <v>174</v>
      </c>
      <c r="P55" s="31"/>
      <c r="Q55" s="31"/>
      <c r="R55" s="31"/>
      <c r="S55" s="31"/>
      <c r="T55" s="149"/>
      <c r="U55" s="31"/>
      <c r="V55" s="31"/>
      <c r="W55" s="31"/>
      <c r="X55" s="31"/>
      <c r="Y55" s="32"/>
      <c r="Z55" s="4"/>
      <c r="AA55" s="4"/>
      <c r="AB55" s="4"/>
      <c r="AC55" s="4" t="s">
        <v>204</v>
      </c>
      <c r="AD55" s="4"/>
      <c r="AE55" s="4"/>
      <c r="AF55" s="4"/>
      <c r="AG55" s="4"/>
      <c r="AH55" s="4"/>
      <c r="AI55" s="4"/>
      <c r="AJ55" s="4"/>
      <c r="AK55" s="4"/>
      <c r="AL55" s="5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6"/>
      <c r="BC55" s="25"/>
    </row>
    <row r="56" spans="1:55" ht="26.25" customHeight="1" x14ac:dyDescent="0.15">
      <c r="A56" s="531" t="s">
        <v>11</v>
      </c>
      <c r="B56" s="531"/>
      <c r="C56" s="531"/>
      <c r="D56" s="531"/>
      <c r="E56" s="532"/>
      <c r="F56" s="7"/>
      <c r="G56" s="8"/>
      <c r="H56" s="10"/>
      <c r="I56" s="148" t="s">
        <v>173</v>
      </c>
      <c r="J56" s="149" t="s">
        <v>174</v>
      </c>
      <c r="K56" s="9"/>
      <c r="L56" s="9"/>
      <c r="M56" s="10"/>
      <c r="N56" s="10"/>
      <c r="O56" s="4"/>
      <c r="P56" s="4"/>
      <c r="Q56" s="4"/>
      <c r="R56" s="4"/>
      <c r="S56" s="4"/>
      <c r="T56" s="4"/>
      <c r="U56" s="4"/>
      <c r="V56" s="4"/>
      <c r="W56" s="4"/>
      <c r="X56" s="4"/>
      <c r="Y56" s="3"/>
      <c r="Z56" s="4"/>
      <c r="AA56" s="4"/>
      <c r="AB56" s="4"/>
      <c r="AC56" s="4" t="s">
        <v>204</v>
      </c>
      <c r="AD56" s="4"/>
      <c r="AE56" s="4"/>
      <c r="AF56" s="4"/>
      <c r="AG56" s="4"/>
      <c r="AH56" s="4"/>
      <c r="AI56" s="4"/>
      <c r="AJ56" s="4"/>
      <c r="AK56" s="4"/>
      <c r="AL56" s="5"/>
      <c r="AM56" s="4"/>
      <c r="AN56" s="4"/>
      <c r="AO56" s="4"/>
      <c r="AP56" s="4"/>
      <c r="AQ56" s="9"/>
      <c r="AR56" s="9"/>
      <c r="AS56" s="9"/>
      <c r="AT56" s="9"/>
      <c r="AU56" s="9"/>
      <c r="AV56" s="9"/>
      <c r="AW56" s="9"/>
      <c r="AX56" s="148" t="s">
        <v>173</v>
      </c>
      <c r="AY56" s="9"/>
      <c r="AZ56" s="9"/>
      <c r="BA56" s="9"/>
      <c r="BB56" s="6"/>
      <c r="BC56" s="25"/>
    </row>
    <row r="57" spans="1:55" ht="26.25" customHeight="1" x14ac:dyDescent="0.15">
      <c r="A57" s="531" t="s">
        <v>12</v>
      </c>
      <c r="B57" s="531"/>
      <c r="C57" s="531"/>
      <c r="D57" s="531"/>
      <c r="E57" s="532"/>
      <c r="F57" s="7"/>
      <c r="G57" s="148" t="s">
        <v>173</v>
      </c>
      <c r="H57" s="367"/>
      <c r="I57" s="9"/>
      <c r="J57" s="9"/>
      <c r="K57" s="10"/>
      <c r="L57" s="9"/>
      <c r="M57" s="10"/>
      <c r="N57" s="10"/>
      <c r="O57" s="23"/>
      <c r="P57" s="23"/>
      <c r="Q57" s="24"/>
      <c r="R57" s="4"/>
      <c r="S57" s="4"/>
      <c r="T57" s="4"/>
      <c r="U57" s="4"/>
      <c r="V57" s="23"/>
      <c r="W57" s="24"/>
      <c r="X57" s="4"/>
      <c r="Y57" s="3"/>
      <c r="Z57" s="4"/>
      <c r="AA57" s="4"/>
      <c r="AB57" s="4"/>
      <c r="AC57" s="4" t="s">
        <v>204</v>
      </c>
      <c r="AD57" s="4"/>
      <c r="AE57" s="4"/>
      <c r="AF57" s="4"/>
      <c r="AG57" s="4"/>
      <c r="AH57" s="4"/>
      <c r="AI57" s="4"/>
      <c r="AJ57" s="4"/>
      <c r="AK57" s="4"/>
      <c r="AL57" s="5"/>
      <c r="AM57" s="4"/>
      <c r="AN57" s="4"/>
      <c r="AO57" s="4"/>
      <c r="AP57" s="4"/>
      <c r="AQ57" s="9"/>
      <c r="AR57" s="9"/>
      <c r="AS57" s="9"/>
      <c r="AT57" s="9"/>
      <c r="AU57" s="148" t="s">
        <v>173</v>
      </c>
      <c r="AV57" s="9"/>
      <c r="AW57" s="9"/>
      <c r="AX57" s="9"/>
      <c r="AY57" s="9"/>
      <c r="AZ57" s="9"/>
      <c r="BA57" s="9"/>
      <c r="BB57" s="6"/>
      <c r="BC57" s="25"/>
    </row>
    <row r="58" spans="1:55" ht="26.25" customHeight="1" x14ac:dyDescent="0.15">
      <c r="A58" s="531" t="s">
        <v>170</v>
      </c>
      <c r="B58" s="531"/>
      <c r="C58" s="531"/>
      <c r="D58" s="531"/>
      <c r="E58" s="532"/>
      <c r="F58" s="7"/>
      <c r="G58" s="3"/>
      <c r="H58" s="4"/>
      <c r="I58" s="5"/>
      <c r="J58" s="23"/>
      <c r="K58" s="24"/>
      <c r="L58" s="4"/>
      <c r="M58" s="5"/>
      <c r="N58" s="5"/>
      <c r="O58" s="23"/>
      <c r="P58" s="23"/>
      <c r="Q58" s="24"/>
      <c r="R58" s="4"/>
      <c r="S58" s="4"/>
      <c r="T58" s="4"/>
      <c r="U58" s="4"/>
      <c r="V58" s="23"/>
      <c r="W58" s="24"/>
      <c r="X58" s="4"/>
      <c r="Y58" s="3"/>
      <c r="Z58" s="4"/>
      <c r="AA58" s="4"/>
      <c r="AB58" s="4"/>
      <c r="AC58" s="4" t="s">
        <v>388</v>
      </c>
      <c r="AD58" s="4"/>
      <c r="AE58" s="4"/>
      <c r="AF58" s="4"/>
      <c r="AG58" s="4"/>
      <c r="AH58" s="4"/>
      <c r="AI58" s="4"/>
      <c r="AJ58" s="4"/>
      <c r="AK58" s="4"/>
      <c r="AL58" s="5"/>
      <c r="AM58" s="4"/>
      <c r="AN58" s="4"/>
      <c r="AO58" s="4"/>
      <c r="AP58" s="4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6"/>
      <c r="BC58" s="25"/>
    </row>
    <row r="59" spans="1:55" ht="26.25" customHeight="1" x14ac:dyDescent="0.15">
      <c r="A59" s="531" t="s">
        <v>13</v>
      </c>
      <c r="B59" s="531"/>
      <c r="C59" s="531"/>
      <c r="D59" s="531"/>
      <c r="E59" s="532"/>
      <c r="F59" s="17"/>
      <c r="G59" s="3"/>
      <c r="H59" s="4"/>
      <c r="I59" s="5"/>
      <c r="J59" s="23"/>
      <c r="K59" s="24"/>
      <c r="L59" s="4"/>
      <c r="M59" s="5"/>
      <c r="N59" s="5"/>
      <c r="O59" s="37"/>
      <c r="P59" s="34"/>
      <c r="Q59" s="37"/>
      <c r="R59" s="37"/>
      <c r="S59" s="148" t="s">
        <v>173</v>
      </c>
      <c r="T59" s="149" t="s">
        <v>174</v>
      </c>
      <c r="U59" s="1"/>
      <c r="V59" s="1"/>
      <c r="W59" s="1"/>
      <c r="X59" s="1"/>
      <c r="Y59" s="176"/>
      <c r="Z59" s="1"/>
      <c r="AA59" s="1"/>
      <c r="AB59" s="1"/>
      <c r="AC59" s="1"/>
      <c r="AD59" s="1"/>
      <c r="AE59" s="1"/>
      <c r="AF59" s="1"/>
      <c r="AG59" s="1"/>
      <c r="AH59" s="4"/>
      <c r="AI59" s="4"/>
      <c r="AJ59" s="4"/>
      <c r="AK59" s="4"/>
      <c r="AL59" s="5"/>
      <c r="AM59" s="4"/>
      <c r="AN59" s="4"/>
      <c r="AO59" s="4"/>
      <c r="AP59" s="4" t="s">
        <v>204</v>
      </c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6"/>
      <c r="BC59" s="25"/>
    </row>
    <row r="60" spans="1:55" ht="26.25" customHeight="1" x14ac:dyDescent="0.15">
      <c r="A60" s="531" t="s">
        <v>14</v>
      </c>
      <c r="B60" s="531"/>
      <c r="C60" s="531"/>
      <c r="D60" s="531"/>
      <c r="E60" s="532"/>
      <c r="F60" s="17"/>
      <c r="G60" s="3"/>
      <c r="H60" s="4"/>
      <c r="I60" s="5"/>
      <c r="J60" s="23"/>
      <c r="K60" s="24"/>
      <c r="L60" s="4"/>
      <c r="M60" s="5"/>
      <c r="N60" s="5"/>
      <c r="O60" s="37"/>
      <c r="P60" s="34"/>
      <c r="Q60" s="37"/>
      <c r="R60" s="37"/>
      <c r="S60" s="37"/>
      <c r="T60" s="1"/>
      <c r="U60" s="148"/>
      <c r="V60" s="34"/>
      <c r="W60" s="34"/>
      <c r="X60" s="1"/>
      <c r="Y60" s="19"/>
      <c r="Z60" s="148" t="s">
        <v>173</v>
      </c>
      <c r="AA60" s="149" t="s">
        <v>174</v>
      </c>
      <c r="AB60" s="1"/>
      <c r="AC60" s="1"/>
      <c r="AD60" s="1"/>
      <c r="AE60" s="1"/>
      <c r="AF60" s="1"/>
      <c r="AG60" s="1"/>
      <c r="AH60" s="4"/>
      <c r="AI60" s="4"/>
      <c r="AJ60" s="4"/>
      <c r="AK60" s="4"/>
      <c r="AL60" s="5"/>
      <c r="AM60" s="4"/>
      <c r="AN60" s="4"/>
      <c r="AO60" s="4"/>
      <c r="AP60" s="4" t="s">
        <v>204</v>
      </c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6"/>
      <c r="BC60" s="25"/>
    </row>
    <row r="61" spans="1:55" ht="26.25" customHeight="1" x14ac:dyDescent="0.15">
      <c r="A61" s="532" t="s">
        <v>296</v>
      </c>
      <c r="B61" s="533"/>
      <c r="C61" s="533"/>
      <c r="D61" s="533"/>
      <c r="E61" s="534"/>
      <c r="F61" s="17"/>
      <c r="G61" s="3"/>
      <c r="H61" s="4"/>
      <c r="I61" s="5"/>
      <c r="J61" s="23"/>
      <c r="K61" s="24"/>
      <c r="L61" s="4"/>
      <c r="M61" s="5"/>
      <c r="N61" s="5"/>
      <c r="O61" s="23"/>
      <c r="P61" s="26"/>
      <c r="Q61" s="23"/>
      <c r="R61" s="26"/>
      <c r="S61" s="4"/>
      <c r="T61" s="4"/>
      <c r="U61" s="4"/>
      <c r="V61" s="4"/>
      <c r="W61" s="23"/>
      <c r="X61" s="4"/>
      <c r="Y61" s="3"/>
      <c r="Z61" s="1"/>
      <c r="AA61" s="34"/>
      <c r="AB61" s="1"/>
      <c r="AC61" s="1"/>
      <c r="AD61" s="1"/>
      <c r="AE61" s="1"/>
      <c r="AF61" s="1"/>
      <c r="AG61" s="1"/>
      <c r="AH61" s="23"/>
      <c r="AI61" s="24"/>
      <c r="AJ61" s="4"/>
      <c r="AK61" s="4"/>
      <c r="AL61" s="4"/>
      <c r="AM61" s="4"/>
      <c r="AN61" s="4"/>
      <c r="AO61" s="4"/>
      <c r="AP61" s="4" t="s">
        <v>389</v>
      </c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6"/>
      <c r="BC61" s="25"/>
    </row>
    <row r="62" spans="1:55" ht="26.25" customHeight="1" x14ac:dyDescent="0.15">
      <c r="A62" s="531" t="s">
        <v>292</v>
      </c>
      <c r="B62" s="531"/>
      <c r="C62" s="531"/>
      <c r="D62" s="531"/>
      <c r="E62" s="532"/>
      <c r="F62" s="17"/>
      <c r="G62" s="3"/>
      <c r="H62" s="4"/>
      <c r="I62" s="5"/>
      <c r="J62" s="23"/>
      <c r="K62" s="24"/>
      <c r="L62" s="4"/>
      <c r="M62" s="5"/>
      <c r="N62" s="23"/>
      <c r="O62" s="26"/>
      <c r="P62" s="23"/>
      <c r="Q62" s="26"/>
      <c r="R62" s="4"/>
      <c r="S62" s="23"/>
      <c r="T62" s="4"/>
      <c r="U62" s="4"/>
      <c r="V62" s="23"/>
      <c r="W62" s="26"/>
      <c r="X62" s="4"/>
      <c r="Y62" s="3" t="s">
        <v>214</v>
      </c>
      <c r="Z62" s="4"/>
      <c r="AA62" s="26"/>
      <c r="AB62" s="4"/>
      <c r="AC62" s="4"/>
      <c r="AD62" s="4"/>
      <c r="AE62" s="4"/>
      <c r="AF62" s="23"/>
      <c r="AG62" s="23"/>
      <c r="AH62" s="208"/>
      <c r="AI62" s="209"/>
      <c r="AJ62" s="209"/>
      <c r="AK62" s="210"/>
      <c r="AL62" s="210"/>
      <c r="AM62" s="210"/>
      <c r="AN62" s="148" t="s">
        <v>173</v>
      </c>
      <c r="AO62" s="149" t="s">
        <v>174</v>
      </c>
      <c r="AP62" s="210"/>
      <c r="AQ62" s="210"/>
      <c r="AR62" s="210"/>
      <c r="AS62" s="210"/>
      <c r="AT62" s="148" t="s">
        <v>173</v>
      </c>
      <c r="AU62" s="149" t="s">
        <v>174</v>
      </c>
      <c r="AV62" s="210"/>
      <c r="AW62" s="210"/>
      <c r="AX62" s="210"/>
      <c r="AY62" s="210"/>
      <c r="AZ62" s="210"/>
      <c r="BA62" s="210"/>
      <c r="BB62" s="6"/>
      <c r="BC62" s="25"/>
    </row>
    <row r="63" spans="1:55" ht="26.25" customHeight="1" x14ac:dyDescent="0.15">
      <c r="A63" s="531" t="s">
        <v>293</v>
      </c>
      <c r="B63" s="531"/>
      <c r="C63" s="531"/>
      <c r="D63" s="531"/>
      <c r="E63" s="532"/>
      <c r="F63" s="17"/>
      <c r="G63" s="3"/>
      <c r="H63" s="4"/>
      <c r="I63" s="5"/>
      <c r="J63" s="23"/>
      <c r="K63" s="24"/>
      <c r="L63" s="4"/>
      <c r="M63" s="5"/>
      <c r="N63" s="23"/>
      <c r="O63" s="26"/>
      <c r="P63" s="23"/>
      <c r="Q63" s="26"/>
      <c r="R63" s="4"/>
      <c r="S63" s="23"/>
      <c r="T63" s="4"/>
      <c r="U63" s="4"/>
      <c r="V63" s="23"/>
      <c r="W63" s="26"/>
      <c r="X63" s="4"/>
      <c r="Y63" s="3" t="s">
        <v>298</v>
      </c>
      <c r="Z63" s="4"/>
      <c r="AA63" s="26"/>
      <c r="AB63" s="4"/>
      <c r="AC63" s="4"/>
      <c r="AD63" s="4"/>
      <c r="AE63" s="4"/>
      <c r="AF63" s="23"/>
      <c r="AG63" s="23"/>
      <c r="AH63" s="208"/>
      <c r="AI63" s="209"/>
      <c r="AJ63" s="209"/>
      <c r="AK63" s="210"/>
      <c r="AL63" s="210"/>
      <c r="AM63" s="148" t="s">
        <v>173</v>
      </c>
      <c r="AN63" s="210"/>
      <c r="AO63" s="210"/>
      <c r="AP63" s="210"/>
      <c r="AQ63" s="210"/>
      <c r="AR63" s="148" t="s">
        <v>173</v>
      </c>
      <c r="AS63" s="149" t="s">
        <v>174</v>
      </c>
      <c r="AT63" s="210"/>
      <c r="AU63" s="210"/>
      <c r="AV63" s="210"/>
      <c r="AW63" s="148" t="s">
        <v>173</v>
      </c>
      <c r="AX63" s="210"/>
      <c r="AY63" s="210"/>
      <c r="AZ63" s="208"/>
      <c r="BA63" s="210"/>
      <c r="BB63" s="6"/>
      <c r="BC63" s="25"/>
    </row>
    <row r="64" spans="1:55" ht="26.25" customHeight="1" x14ac:dyDescent="0.15">
      <c r="A64" s="531" t="s">
        <v>294</v>
      </c>
      <c r="B64" s="531"/>
      <c r="C64" s="531"/>
      <c r="D64" s="531"/>
      <c r="E64" s="532"/>
      <c r="F64" s="17"/>
      <c r="G64" s="3"/>
      <c r="H64" s="4"/>
      <c r="I64" s="5"/>
      <c r="J64" s="23"/>
      <c r="K64" s="24"/>
      <c r="L64" s="4"/>
      <c r="M64" s="5"/>
      <c r="N64" s="23"/>
      <c r="O64" s="26"/>
      <c r="P64" s="23"/>
      <c r="Q64" s="26"/>
      <c r="R64" s="4"/>
      <c r="S64" s="23"/>
      <c r="T64" s="4"/>
      <c r="U64" s="4"/>
      <c r="V64" s="23"/>
      <c r="W64" s="26"/>
      <c r="X64" s="4"/>
      <c r="Y64" s="3" t="s">
        <v>298</v>
      </c>
      <c r="Z64" s="4"/>
      <c r="AA64" s="26"/>
      <c r="AB64" s="4"/>
      <c r="AC64" s="4"/>
      <c r="AD64" s="4"/>
      <c r="AE64" s="4"/>
      <c r="AF64" s="23"/>
      <c r="AG64" s="4"/>
      <c r="AH64" s="208"/>
      <c r="AI64" s="209"/>
      <c r="AJ64" s="208"/>
      <c r="AK64" s="210"/>
      <c r="AL64" s="148" t="s">
        <v>173</v>
      </c>
      <c r="AM64" s="210"/>
      <c r="AN64" s="210"/>
      <c r="AO64" s="210"/>
      <c r="AP64" s="148" t="s">
        <v>173</v>
      </c>
      <c r="AQ64" s="149" t="s">
        <v>174</v>
      </c>
      <c r="AR64" s="210"/>
      <c r="AS64" s="210"/>
      <c r="AT64" s="210"/>
      <c r="AU64" s="210"/>
      <c r="AV64" s="148" t="s">
        <v>173</v>
      </c>
      <c r="AW64" s="210"/>
      <c r="AX64" s="210"/>
      <c r="AY64" s="210"/>
      <c r="AZ64" s="208"/>
      <c r="BA64" s="210"/>
      <c r="BB64" s="6"/>
      <c r="BC64" s="25"/>
    </row>
    <row r="65" spans="4:55" ht="17.25" customHeight="1" x14ac:dyDescent="0.15">
      <c r="E65" s="28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</row>
    <row r="66" spans="4:55" ht="40.5" customHeight="1" thickBot="1" x14ac:dyDescent="0.2">
      <c r="D66" s="30"/>
      <c r="E66" s="524">
        <v>8</v>
      </c>
      <c r="F66" s="524"/>
      <c r="G66" s="524">
        <v>9</v>
      </c>
      <c r="H66" s="524"/>
      <c r="I66" s="524">
        <v>10</v>
      </c>
      <c r="J66" s="524"/>
      <c r="K66" s="524">
        <v>11</v>
      </c>
      <c r="L66" s="524"/>
      <c r="M66" s="524">
        <v>12</v>
      </c>
      <c r="N66" s="524"/>
      <c r="O66" s="524">
        <v>13</v>
      </c>
      <c r="P66" s="524"/>
      <c r="Q66" s="524">
        <v>14</v>
      </c>
      <c r="R66" s="524"/>
      <c r="S66" s="524">
        <v>15</v>
      </c>
      <c r="T66" s="524"/>
      <c r="U66" s="524">
        <v>16</v>
      </c>
      <c r="V66" s="524"/>
      <c r="W66" s="524">
        <v>17</v>
      </c>
      <c r="X66" s="524"/>
      <c r="Y66" s="524">
        <v>18</v>
      </c>
      <c r="Z66" s="524"/>
      <c r="AA66" s="524">
        <v>19</v>
      </c>
      <c r="AB66" s="524"/>
      <c r="AC66" s="524">
        <v>20</v>
      </c>
      <c r="AD66" s="524"/>
      <c r="AE66" s="524">
        <v>21</v>
      </c>
      <c r="AF66" s="524"/>
      <c r="AG66" s="528">
        <v>22</v>
      </c>
      <c r="AH66" s="528"/>
      <c r="AI66" s="528">
        <v>23</v>
      </c>
      <c r="AJ66" s="528"/>
      <c r="AK66" s="537" t="s">
        <v>1</v>
      </c>
      <c r="AL66" s="528"/>
      <c r="AM66" s="528">
        <v>1</v>
      </c>
      <c r="AN66" s="528"/>
      <c r="AO66" s="528">
        <v>2</v>
      </c>
      <c r="AP66" s="528"/>
      <c r="AQ66" s="528">
        <v>3</v>
      </c>
      <c r="AR66" s="528"/>
      <c r="AS66" s="528">
        <v>4</v>
      </c>
      <c r="AT66" s="528"/>
      <c r="AU66" s="528">
        <v>5</v>
      </c>
      <c r="AV66" s="528"/>
      <c r="AW66" s="524">
        <v>6</v>
      </c>
      <c r="AX66" s="524"/>
      <c r="AY66" s="524">
        <v>7</v>
      </c>
      <c r="AZ66" s="524"/>
      <c r="BA66" s="524">
        <v>8</v>
      </c>
      <c r="BB66" s="524"/>
      <c r="BC66" s="151"/>
    </row>
    <row r="67" spans="4:55" ht="17.25" customHeight="1" thickBot="1" x14ac:dyDescent="0.2">
      <c r="AH67" s="525" t="s">
        <v>2</v>
      </c>
      <c r="AI67" s="526"/>
      <c r="AJ67" s="526"/>
      <c r="AK67" s="526"/>
      <c r="AL67" s="526"/>
      <c r="AM67" s="526"/>
      <c r="AN67" s="526"/>
      <c r="AO67" s="526"/>
      <c r="AP67" s="526"/>
      <c r="AQ67" s="526"/>
      <c r="AR67" s="526"/>
      <c r="AS67" s="526"/>
      <c r="AT67" s="526"/>
      <c r="AU67" s="527"/>
    </row>
    <row r="71" spans="4:55" ht="26.25" customHeight="1" x14ac:dyDescent="0.15"/>
    <row r="72" spans="4:55" ht="26.25" customHeight="1" x14ac:dyDescent="0.15"/>
    <row r="73" spans="4:55" ht="26.25" customHeight="1" x14ac:dyDescent="0.15"/>
    <row r="74" spans="4:55" ht="26.25" customHeight="1" x14ac:dyDescent="0.15"/>
    <row r="75" spans="4:55" ht="26.25" customHeight="1" x14ac:dyDescent="0.15"/>
    <row r="76" spans="4:55" ht="26.25" customHeight="1" x14ac:dyDescent="0.15"/>
    <row r="77" spans="4:55" ht="26.25" customHeight="1" x14ac:dyDescent="0.15"/>
    <row r="79" spans="4:55" ht="40.5" customHeight="1" x14ac:dyDescent="0.15"/>
    <row r="82" spans="1:55" ht="17.25" customHeight="1" x14ac:dyDescent="0.15"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</row>
    <row r="83" spans="1:55" ht="17.25" customHeight="1" x14ac:dyDescent="0.15">
      <c r="A83" s="20" t="s">
        <v>384</v>
      </c>
      <c r="C83" s="160"/>
      <c r="D83" s="160"/>
      <c r="E83" s="160"/>
      <c r="F83" s="160"/>
      <c r="G83" s="160"/>
    </row>
    <row r="84" spans="1:55" ht="17.25" customHeight="1" x14ac:dyDescent="0.15">
      <c r="F84" s="535">
        <v>0.35416666666666669</v>
      </c>
      <c r="G84" s="535"/>
      <c r="X84" s="535">
        <v>0.72916666666666663</v>
      </c>
      <c r="Y84" s="535"/>
      <c r="AC84" s="535"/>
      <c r="AD84" s="535"/>
      <c r="AK84" s="535">
        <v>1</v>
      </c>
      <c r="AL84" s="535"/>
      <c r="BB84" s="536">
        <v>0.35416666666666669</v>
      </c>
      <c r="BC84" s="536"/>
    </row>
    <row r="85" spans="1:55" ht="26.25" customHeight="1" x14ac:dyDescent="0.15">
      <c r="A85" s="532" t="s">
        <v>3</v>
      </c>
      <c r="B85" s="533"/>
      <c r="C85" s="533"/>
      <c r="D85" s="533"/>
      <c r="E85" s="534"/>
      <c r="F85" s="22"/>
      <c r="G85" s="32"/>
      <c r="H85" s="31"/>
      <c r="I85" s="33"/>
      <c r="J85" s="31"/>
      <c r="K85" s="33"/>
      <c r="L85" s="31"/>
      <c r="M85" s="33"/>
      <c r="N85" s="148" t="s">
        <v>173</v>
      </c>
      <c r="O85" s="149" t="s">
        <v>174</v>
      </c>
      <c r="P85" s="31"/>
      <c r="Q85" s="31"/>
      <c r="R85" s="31"/>
      <c r="S85" s="31"/>
      <c r="T85" s="31"/>
      <c r="U85" s="149"/>
      <c r="V85" s="31"/>
      <c r="W85" s="31"/>
      <c r="X85" s="31"/>
      <c r="Y85" s="32"/>
      <c r="Z85" s="4"/>
      <c r="AA85" s="4"/>
      <c r="AB85" s="4"/>
      <c r="AC85" s="4"/>
      <c r="AD85" s="4"/>
      <c r="AE85" s="4" t="s">
        <v>204</v>
      </c>
      <c r="AF85" s="4"/>
      <c r="AG85" s="4"/>
      <c r="AH85" s="4"/>
      <c r="AI85" s="4"/>
      <c r="AJ85" s="4"/>
      <c r="AK85" s="4"/>
      <c r="AL85" s="5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6"/>
      <c r="BC85" s="25"/>
    </row>
    <row r="86" spans="1:55" ht="26.25" customHeight="1" x14ac:dyDescent="0.15">
      <c r="A86" s="532" t="s">
        <v>11</v>
      </c>
      <c r="B86" s="533"/>
      <c r="C86" s="533"/>
      <c r="D86" s="533"/>
      <c r="E86" s="534"/>
      <c r="F86" s="7"/>
      <c r="G86" s="8"/>
      <c r="H86" s="9"/>
      <c r="I86" s="148"/>
      <c r="J86" s="9"/>
      <c r="K86" s="9"/>
      <c r="L86" s="9"/>
      <c r="M86" s="10"/>
      <c r="N86" s="11"/>
      <c r="O86" s="11"/>
      <c r="P86" s="148" t="s">
        <v>173</v>
      </c>
      <c r="Q86" s="149" t="s">
        <v>174</v>
      </c>
      <c r="R86" s="9"/>
      <c r="S86" s="9"/>
      <c r="T86" s="9"/>
      <c r="U86" s="9"/>
      <c r="V86" s="9"/>
      <c r="W86" s="9"/>
      <c r="X86" s="148"/>
      <c r="Y86" s="8"/>
      <c r="Z86" s="9"/>
      <c r="AA86" s="9"/>
      <c r="AB86" s="9"/>
      <c r="AC86" s="9"/>
      <c r="AD86" s="38"/>
      <c r="AE86" s="4" t="s">
        <v>211</v>
      </c>
      <c r="AF86" s="4"/>
      <c r="AG86" s="4"/>
      <c r="AH86" s="4"/>
      <c r="AI86" s="4"/>
      <c r="AJ86" s="4"/>
      <c r="AK86" s="4"/>
      <c r="AL86" s="5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6"/>
      <c r="BC86" s="25"/>
    </row>
    <row r="87" spans="1:55" ht="26.25" customHeight="1" x14ac:dyDescent="0.15">
      <c r="A87" s="532" t="s">
        <v>12</v>
      </c>
      <c r="B87" s="533"/>
      <c r="C87" s="533"/>
      <c r="D87" s="533"/>
      <c r="E87" s="534"/>
      <c r="F87" s="7"/>
      <c r="G87" s="8"/>
      <c r="H87" s="9"/>
      <c r="I87" s="11"/>
      <c r="J87" s="148" t="s">
        <v>173</v>
      </c>
      <c r="K87" s="149" t="s">
        <v>174</v>
      </c>
      <c r="L87" s="10"/>
      <c r="M87" s="10"/>
      <c r="N87" s="11"/>
      <c r="O87" s="11"/>
      <c r="P87" s="11"/>
      <c r="Q87" s="12"/>
      <c r="R87" s="9"/>
      <c r="S87" s="9"/>
      <c r="T87" s="9"/>
      <c r="U87" s="9"/>
      <c r="V87" s="148" t="s">
        <v>173</v>
      </c>
      <c r="W87" s="149" t="s">
        <v>174</v>
      </c>
      <c r="X87" s="9"/>
      <c r="Y87" s="8"/>
      <c r="Z87" s="9"/>
      <c r="AA87" s="9"/>
      <c r="AB87" s="9"/>
      <c r="AC87" s="9"/>
      <c r="AD87" s="38"/>
      <c r="AE87" s="4" t="s">
        <v>211</v>
      </c>
      <c r="AF87" s="4"/>
      <c r="AG87" s="4"/>
      <c r="AH87" s="4"/>
      <c r="AI87" s="4"/>
      <c r="AJ87" s="4"/>
      <c r="AK87" s="4"/>
      <c r="AL87" s="5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6"/>
      <c r="BC87" s="25"/>
    </row>
    <row r="88" spans="1:55" ht="26.25" customHeight="1" x14ac:dyDescent="0.15">
      <c r="A88" s="532" t="s">
        <v>170</v>
      </c>
      <c r="B88" s="533"/>
      <c r="C88" s="533"/>
      <c r="D88" s="533"/>
      <c r="E88" s="534"/>
      <c r="F88" s="7"/>
      <c r="G88" s="8"/>
      <c r="H88" s="9"/>
      <c r="I88" s="11"/>
      <c r="J88" s="11"/>
      <c r="K88" s="12"/>
      <c r="L88" s="148" t="s">
        <v>173</v>
      </c>
      <c r="M88" s="149" t="s">
        <v>174</v>
      </c>
      <c r="N88" s="11"/>
      <c r="O88" s="11"/>
      <c r="P88" s="12"/>
      <c r="Q88" s="11"/>
      <c r="R88" s="12"/>
      <c r="S88" s="9"/>
      <c r="T88" s="9"/>
      <c r="U88" s="9"/>
      <c r="V88" s="9"/>
      <c r="W88" s="12"/>
      <c r="X88" s="9"/>
      <c r="Y88" s="148" t="s">
        <v>173</v>
      </c>
      <c r="Z88" s="149" t="s">
        <v>174</v>
      </c>
      <c r="AA88" s="9"/>
      <c r="AB88" s="9"/>
      <c r="AC88" s="9"/>
      <c r="AD88" s="38"/>
      <c r="AE88" s="4" t="s">
        <v>211</v>
      </c>
      <c r="AF88" s="4"/>
      <c r="AG88" s="4"/>
      <c r="AH88" s="4"/>
      <c r="AI88" s="4"/>
      <c r="AJ88" s="4"/>
      <c r="AK88" s="4"/>
      <c r="AL88" s="5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6"/>
      <c r="BC88" s="25"/>
    </row>
    <row r="89" spans="1:55" ht="26.25" customHeight="1" x14ac:dyDescent="0.15">
      <c r="A89" s="532" t="s">
        <v>13</v>
      </c>
      <c r="B89" s="533"/>
      <c r="C89" s="533"/>
      <c r="D89" s="533"/>
      <c r="E89" s="534"/>
      <c r="F89" s="17"/>
      <c r="G89" s="3"/>
      <c r="H89" s="4"/>
      <c r="I89" s="5"/>
      <c r="J89" s="23"/>
      <c r="K89" s="24"/>
      <c r="L89" s="4"/>
      <c r="M89" s="5"/>
      <c r="N89" s="23"/>
      <c r="O89" s="26"/>
      <c r="P89" s="23"/>
      <c r="Q89" s="26"/>
      <c r="R89" s="4"/>
      <c r="S89" s="4"/>
      <c r="T89" s="4"/>
      <c r="U89" s="4"/>
      <c r="V89" s="23"/>
      <c r="W89" s="26" t="s">
        <v>211</v>
      </c>
      <c r="X89" s="4"/>
      <c r="Y89" s="3"/>
      <c r="Z89" s="4"/>
      <c r="AA89" s="4"/>
      <c r="AB89" s="4"/>
      <c r="AC89" s="4"/>
      <c r="AD89" s="1"/>
      <c r="AE89" s="1"/>
      <c r="AF89" s="1"/>
      <c r="AG89" s="1"/>
      <c r="AH89" s="149"/>
      <c r="AI89" s="1"/>
      <c r="AJ89" s="1"/>
      <c r="AK89" s="1"/>
      <c r="AL89" s="148" t="s">
        <v>173</v>
      </c>
      <c r="AM89" s="149" t="s">
        <v>174</v>
      </c>
      <c r="AN89" s="1"/>
      <c r="AO89" s="1"/>
      <c r="AP89" s="1"/>
      <c r="AQ89" s="1"/>
      <c r="AR89" s="1"/>
      <c r="AS89" s="149"/>
      <c r="AT89" s="1"/>
      <c r="AU89" s="1"/>
      <c r="AV89" s="1"/>
      <c r="AW89" s="1"/>
      <c r="AX89" s="1"/>
      <c r="AY89" s="1"/>
      <c r="AZ89" s="1"/>
      <c r="BA89" s="1"/>
      <c r="BB89" s="39"/>
      <c r="BC89" s="25"/>
    </row>
    <row r="90" spans="1:55" ht="26.25" customHeight="1" x14ac:dyDescent="0.15">
      <c r="A90" s="532" t="s">
        <v>14</v>
      </c>
      <c r="B90" s="533"/>
      <c r="C90" s="533"/>
      <c r="D90" s="533"/>
      <c r="E90" s="534"/>
      <c r="F90" s="17"/>
      <c r="G90" s="3"/>
      <c r="H90" s="4"/>
      <c r="I90" s="5"/>
      <c r="J90" s="23"/>
      <c r="K90" s="24"/>
      <c r="L90" s="4"/>
      <c r="M90" s="5"/>
      <c r="N90" s="23"/>
      <c r="O90" s="26"/>
      <c r="P90" s="23"/>
      <c r="Q90" s="26"/>
      <c r="R90" s="4"/>
      <c r="S90" s="4"/>
      <c r="T90" s="4"/>
      <c r="U90" s="4"/>
      <c r="V90" s="23"/>
      <c r="W90" s="26" t="s">
        <v>211</v>
      </c>
      <c r="X90" s="4"/>
      <c r="Y90" s="3"/>
      <c r="Z90" s="4"/>
      <c r="AA90" s="4"/>
      <c r="AB90" s="4"/>
      <c r="AC90" s="4"/>
      <c r="AD90" s="1"/>
      <c r="AE90" s="1"/>
      <c r="AF90" s="1"/>
      <c r="AG90" s="1"/>
      <c r="AH90" s="1"/>
      <c r="AI90" s="149"/>
      <c r="AJ90" s="1"/>
      <c r="AK90" s="1"/>
      <c r="AL90" s="2"/>
      <c r="AM90" s="1"/>
      <c r="AN90" s="148" t="s">
        <v>173</v>
      </c>
      <c r="AO90" s="149" t="s">
        <v>174</v>
      </c>
      <c r="AP90" s="1"/>
      <c r="AQ90" s="1"/>
      <c r="AR90" s="1"/>
      <c r="AS90" s="1"/>
      <c r="AT90" s="149"/>
      <c r="AU90" s="1"/>
      <c r="AV90" s="1"/>
      <c r="AW90" s="1"/>
      <c r="AX90" s="1"/>
      <c r="AY90" s="1"/>
      <c r="AZ90" s="1"/>
      <c r="BA90" s="1"/>
      <c r="BB90" s="39"/>
      <c r="BC90" s="25"/>
    </row>
    <row r="91" spans="1:55" ht="26.25" customHeight="1" x14ac:dyDescent="0.15">
      <c r="A91" s="532" t="s">
        <v>172</v>
      </c>
      <c r="B91" s="533"/>
      <c r="C91" s="533"/>
      <c r="D91" s="533"/>
      <c r="E91" s="534"/>
      <c r="F91" s="17"/>
      <c r="G91" s="3"/>
      <c r="H91" s="4"/>
      <c r="I91" s="5"/>
      <c r="J91" s="23"/>
      <c r="K91" s="24"/>
      <c r="L91" s="4"/>
      <c r="M91" s="5"/>
      <c r="N91" s="23"/>
      <c r="O91" s="26"/>
      <c r="P91" s="23"/>
      <c r="Q91" s="26"/>
      <c r="R91" s="4"/>
      <c r="S91" s="4"/>
      <c r="T91" s="4"/>
      <c r="U91" s="4"/>
      <c r="V91" s="23"/>
      <c r="W91" s="26" t="s">
        <v>211</v>
      </c>
      <c r="X91" s="4"/>
      <c r="Y91" s="3"/>
      <c r="Z91" s="4"/>
      <c r="AA91" s="4"/>
      <c r="AB91" s="4"/>
      <c r="AC91" s="4"/>
      <c r="AD91" s="1"/>
      <c r="AE91" s="1"/>
      <c r="AF91" s="1"/>
      <c r="AG91" s="1"/>
      <c r="AH91" s="1"/>
      <c r="AI91" s="1"/>
      <c r="AJ91" s="149"/>
      <c r="AK91" s="1"/>
      <c r="AL91" s="2"/>
      <c r="AM91" s="1"/>
      <c r="AN91" s="1"/>
      <c r="AO91" s="1"/>
      <c r="AP91" s="148" t="s">
        <v>173</v>
      </c>
      <c r="AQ91" s="149" t="s">
        <v>174</v>
      </c>
      <c r="AR91" s="1"/>
      <c r="AS91" s="1"/>
      <c r="AT91" s="1"/>
      <c r="AU91" s="149"/>
      <c r="AV91" s="1"/>
      <c r="AW91" s="1"/>
      <c r="AX91" s="1"/>
      <c r="AY91" s="1"/>
      <c r="AZ91" s="1"/>
      <c r="BA91" s="1"/>
      <c r="BB91" s="39"/>
      <c r="BC91" s="25"/>
    </row>
    <row r="92" spans="1:55" ht="26.25" customHeight="1" x14ac:dyDescent="0.15">
      <c r="E92" s="28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</row>
    <row r="93" spans="1:55" ht="43.5" customHeight="1" thickBot="1" x14ac:dyDescent="0.2">
      <c r="D93" s="30"/>
      <c r="E93" s="524">
        <v>8</v>
      </c>
      <c r="F93" s="524"/>
      <c r="G93" s="524">
        <v>9</v>
      </c>
      <c r="H93" s="524"/>
      <c r="I93" s="524">
        <v>10</v>
      </c>
      <c r="J93" s="524"/>
      <c r="K93" s="524">
        <v>11</v>
      </c>
      <c r="L93" s="524"/>
      <c r="M93" s="524">
        <v>12</v>
      </c>
      <c r="N93" s="524"/>
      <c r="O93" s="524">
        <v>13</v>
      </c>
      <c r="P93" s="524"/>
      <c r="Q93" s="524">
        <v>14</v>
      </c>
      <c r="R93" s="524"/>
      <c r="S93" s="524">
        <v>15</v>
      </c>
      <c r="T93" s="524"/>
      <c r="U93" s="524">
        <v>16</v>
      </c>
      <c r="V93" s="524"/>
      <c r="W93" s="524">
        <v>17</v>
      </c>
      <c r="X93" s="524"/>
      <c r="Y93" s="524">
        <v>18</v>
      </c>
      <c r="Z93" s="524"/>
      <c r="AA93" s="524">
        <v>19</v>
      </c>
      <c r="AB93" s="524"/>
      <c r="AC93" s="524">
        <v>20</v>
      </c>
      <c r="AD93" s="524"/>
      <c r="AE93" s="524">
        <v>21</v>
      </c>
      <c r="AF93" s="524"/>
      <c r="AG93" s="528">
        <v>22</v>
      </c>
      <c r="AH93" s="528"/>
      <c r="AI93" s="529">
        <v>23</v>
      </c>
      <c r="AJ93" s="529"/>
      <c r="AK93" s="530" t="s">
        <v>1</v>
      </c>
      <c r="AL93" s="530"/>
      <c r="AM93" s="529">
        <v>1</v>
      </c>
      <c r="AN93" s="529"/>
      <c r="AO93" s="529">
        <v>2</v>
      </c>
      <c r="AP93" s="529"/>
      <c r="AQ93" s="529">
        <v>3</v>
      </c>
      <c r="AR93" s="529"/>
      <c r="AS93" s="529">
        <v>4</v>
      </c>
      <c r="AT93" s="529"/>
      <c r="AU93" s="528">
        <v>5</v>
      </c>
      <c r="AV93" s="528"/>
      <c r="AW93" s="524">
        <v>6</v>
      </c>
      <c r="AX93" s="524"/>
      <c r="AY93" s="524">
        <v>7</v>
      </c>
      <c r="AZ93" s="524"/>
      <c r="BA93" s="524">
        <v>8</v>
      </c>
      <c r="BB93" s="524"/>
      <c r="BC93" s="159"/>
    </row>
    <row r="94" spans="1:55" ht="26.25" customHeight="1" thickBot="1" x14ac:dyDescent="0.2">
      <c r="AH94" s="525" t="s">
        <v>2</v>
      </c>
      <c r="AI94" s="526"/>
      <c r="AJ94" s="526"/>
      <c r="AK94" s="526"/>
      <c r="AL94" s="526"/>
      <c r="AM94" s="526"/>
      <c r="AN94" s="526"/>
      <c r="AO94" s="526"/>
      <c r="AP94" s="526"/>
      <c r="AQ94" s="526"/>
      <c r="AR94" s="526"/>
      <c r="AS94" s="526"/>
      <c r="AT94" s="526"/>
      <c r="AU94" s="527"/>
    </row>
    <row r="96" spans="1:55" ht="17.25" customHeight="1" x14ac:dyDescent="0.15">
      <c r="A96" s="20" t="s">
        <v>16</v>
      </c>
      <c r="C96" s="134"/>
      <c r="D96" s="134"/>
      <c r="E96" s="134"/>
      <c r="F96" s="134"/>
      <c r="G96" s="134"/>
    </row>
    <row r="97" spans="1:110" ht="17.25" customHeight="1" x14ac:dyDescent="0.15">
      <c r="F97" s="535">
        <v>0.35416666666666669</v>
      </c>
      <c r="G97" s="535"/>
      <c r="X97" s="535">
        <v>0.72916666666666663</v>
      </c>
      <c r="Y97" s="535"/>
      <c r="AC97" s="535"/>
      <c r="AD97" s="535"/>
      <c r="AK97" s="535">
        <v>1</v>
      </c>
      <c r="AL97" s="535"/>
      <c r="BB97" s="536">
        <v>0.35416666666666669</v>
      </c>
      <c r="BC97" s="536"/>
    </row>
    <row r="98" spans="1:110" ht="26.25" customHeight="1" x14ac:dyDescent="0.15">
      <c r="A98" s="532" t="s">
        <v>3</v>
      </c>
      <c r="B98" s="533"/>
      <c r="C98" s="533"/>
      <c r="D98" s="533"/>
      <c r="E98" s="534"/>
      <c r="F98" s="22"/>
      <c r="G98" s="32"/>
      <c r="H98" s="31"/>
      <c r="I98" s="33"/>
      <c r="J98" s="31"/>
      <c r="K98" s="33"/>
      <c r="L98" s="31"/>
      <c r="M98" s="33"/>
      <c r="N98" s="148" t="s">
        <v>173</v>
      </c>
      <c r="O98" s="149" t="s">
        <v>174</v>
      </c>
      <c r="P98" s="31"/>
      <c r="Q98" s="31"/>
      <c r="R98" s="31"/>
      <c r="S98" s="31"/>
      <c r="T98" s="31"/>
      <c r="U98" s="149"/>
      <c r="V98" s="31"/>
      <c r="W98" s="31"/>
      <c r="X98" s="31"/>
      <c r="Y98" s="32"/>
      <c r="Z98" s="4"/>
      <c r="AA98" s="4"/>
      <c r="AB98" s="4"/>
      <c r="AC98" s="4"/>
      <c r="AD98" s="4"/>
      <c r="AE98" s="4" t="s">
        <v>204</v>
      </c>
      <c r="AF98" s="4"/>
      <c r="AG98" s="4"/>
      <c r="AH98" s="4"/>
      <c r="AI98" s="4"/>
      <c r="AJ98" s="4"/>
      <c r="AK98" s="4"/>
      <c r="AL98" s="5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6"/>
      <c r="BC98" s="25"/>
    </row>
    <row r="99" spans="1:110" ht="26.25" customHeight="1" x14ac:dyDescent="0.15">
      <c r="A99" s="532" t="s">
        <v>11</v>
      </c>
      <c r="B99" s="533"/>
      <c r="C99" s="533"/>
      <c r="D99" s="533"/>
      <c r="E99" s="534"/>
      <c r="F99" s="7"/>
      <c r="G99" s="8"/>
      <c r="H99" s="9"/>
      <c r="I99" s="148"/>
      <c r="J99" s="9"/>
      <c r="K99" s="9"/>
      <c r="L99" s="9"/>
      <c r="M99" s="10"/>
      <c r="N99" s="11"/>
      <c r="O99" s="11"/>
      <c r="P99" s="148" t="s">
        <v>173</v>
      </c>
      <c r="Q99" s="149" t="s">
        <v>174</v>
      </c>
      <c r="R99" s="9"/>
      <c r="S99" s="9"/>
      <c r="T99" s="9"/>
      <c r="U99" s="9"/>
      <c r="V99" s="9"/>
      <c r="W99" s="9"/>
      <c r="X99" s="148"/>
      <c r="Y99" s="8"/>
      <c r="Z99" s="9"/>
      <c r="AA99" s="9"/>
      <c r="AB99" s="9"/>
      <c r="AC99" s="9"/>
      <c r="AD99" s="38"/>
      <c r="AE99" s="4" t="s">
        <v>211</v>
      </c>
      <c r="AF99" s="4"/>
      <c r="AG99" s="4"/>
      <c r="AH99" s="4"/>
      <c r="AI99" s="4"/>
      <c r="AJ99" s="4"/>
      <c r="AK99" s="4"/>
      <c r="AL99" s="5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6"/>
      <c r="BC99" s="25"/>
    </row>
    <row r="100" spans="1:110" ht="26.25" customHeight="1" x14ac:dyDescent="0.15">
      <c r="A100" s="532" t="s">
        <v>12</v>
      </c>
      <c r="B100" s="533"/>
      <c r="C100" s="533"/>
      <c r="D100" s="533"/>
      <c r="E100" s="534"/>
      <c r="F100" s="7"/>
      <c r="G100" s="8"/>
      <c r="H100" s="9"/>
      <c r="I100" s="11"/>
      <c r="J100" s="148" t="s">
        <v>173</v>
      </c>
      <c r="K100" s="149" t="s">
        <v>174</v>
      </c>
      <c r="L100" s="10"/>
      <c r="M100" s="10"/>
      <c r="N100" s="11"/>
      <c r="O100" s="11"/>
      <c r="P100" s="11"/>
      <c r="Q100" s="12"/>
      <c r="R100" s="9"/>
      <c r="S100" s="9"/>
      <c r="T100" s="9"/>
      <c r="U100" s="9"/>
      <c r="V100" s="148" t="s">
        <v>173</v>
      </c>
      <c r="W100" s="149" t="s">
        <v>174</v>
      </c>
      <c r="X100" s="9"/>
      <c r="Y100" s="8"/>
      <c r="Z100" s="9"/>
      <c r="AA100" s="9"/>
      <c r="AB100" s="9"/>
      <c r="AC100" s="9"/>
      <c r="AD100" s="38"/>
      <c r="AE100" s="4" t="s">
        <v>211</v>
      </c>
      <c r="AF100" s="4"/>
      <c r="AG100" s="4"/>
      <c r="AH100" s="4"/>
      <c r="AI100" s="4"/>
      <c r="AJ100" s="4"/>
      <c r="AK100" s="4"/>
      <c r="AL100" s="5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6"/>
      <c r="BC100" s="25"/>
    </row>
    <row r="101" spans="1:110" ht="26.25" customHeight="1" x14ac:dyDescent="0.15">
      <c r="A101" s="532" t="s">
        <v>170</v>
      </c>
      <c r="B101" s="533"/>
      <c r="C101" s="533"/>
      <c r="D101" s="533"/>
      <c r="E101" s="534"/>
      <c r="F101" s="7"/>
      <c r="G101" s="8"/>
      <c r="H101" s="9"/>
      <c r="I101" s="11"/>
      <c r="J101" s="11"/>
      <c r="K101" s="12"/>
      <c r="L101" s="148" t="s">
        <v>173</v>
      </c>
      <c r="M101" s="149" t="s">
        <v>174</v>
      </c>
      <c r="N101" s="11"/>
      <c r="O101" s="11"/>
      <c r="P101" s="12"/>
      <c r="Q101" s="11"/>
      <c r="R101" s="12"/>
      <c r="S101" s="9"/>
      <c r="T101" s="9"/>
      <c r="U101" s="9"/>
      <c r="V101" s="9"/>
      <c r="W101" s="12"/>
      <c r="X101" s="9"/>
      <c r="Y101" s="148" t="s">
        <v>173</v>
      </c>
      <c r="Z101" s="149" t="s">
        <v>174</v>
      </c>
      <c r="AA101" s="9"/>
      <c r="AB101" s="9"/>
      <c r="AC101" s="9"/>
      <c r="AD101" s="38"/>
      <c r="AE101" s="4" t="s">
        <v>211</v>
      </c>
      <c r="AF101" s="4"/>
      <c r="AG101" s="4"/>
      <c r="AH101" s="4"/>
      <c r="AI101" s="4"/>
      <c r="AJ101" s="4"/>
      <c r="AK101" s="4"/>
      <c r="AL101" s="5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6"/>
      <c r="BC101" s="25"/>
    </row>
    <row r="102" spans="1:110" ht="26.25" customHeight="1" x14ac:dyDescent="0.15">
      <c r="A102" s="532" t="s">
        <v>13</v>
      </c>
      <c r="B102" s="533"/>
      <c r="C102" s="533"/>
      <c r="D102" s="533"/>
      <c r="E102" s="534"/>
      <c r="F102" s="17"/>
      <c r="G102" s="3"/>
      <c r="H102" s="4"/>
      <c r="I102" s="5"/>
      <c r="J102" s="23"/>
      <c r="K102" s="24"/>
      <c r="L102" s="4"/>
      <c r="M102" s="5"/>
      <c r="N102" s="23"/>
      <c r="O102" s="26"/>
      <c r="P102" s="23"/>
      <c r="Q102" s="26"/>
      <c r="R102" s="4"/>
      <c r="S102" s="4"/>
      <c r="T102" s="4"/>
      <c r="U102" s="4"/>
      <c r="V102" s="23"/>
      <c r="W102" s="26" t="s">
        <v>211</v>
      </c>
      <c r="X102" s="4"/>
      <c r="Y102" s="3"/>
      <c r="Z102" s="4"/>
      <c r="AA102" s="4"/>
      <c r="AB102" s="4"/>
      <c r="AC102" s="4"/>
      <c r="AD102" s="1"/>
      <c r="AE102" s="1"/>
      <c r="AF102" s="1"/>
      <c r="AG102" s="1"/>
      <c r="AH102" s="149"/>
      <c r="AI102" s="1"/>
      <c r="AJ102" s="1"/>
      <c r="AK102" s="1"/>
      <c r="AL102" s="148" t="s">
        <v>173</v>
      </c>
      <c r="AM102" s="149" t="s">
        <v>174</v>
      </c>
      <c r="AN102" s="1"/>
      <c r="AO102" s="1"/>
      <c r="AP102" s="1"/>
      <c r="AQ102" s="1"/>
      <c r="AR102" s="1"/>
      <c r="AS102" s="149"/>
      <c r="AT102" s="1"/>
      <c r="AU102" s="1"/>
      <c r="AV102" s="1"/>
      <c r="AW102" s="1"/>
      <c r="AX102" s="1"/>
      <c r="AY102" s="1"/>
      <c r="AZ102" s="1"/>
      <c r="BA102" s="1"/>
      <c r="BB102" s="39"/>
      <c r="BC102" s="25"/>
    </row>
    <row r="103" spans="1:110" ht="26.25" customHeight="1" x14ac:dyDescent="0.15">
      <c r="A103" s="532" t="s">
        <v>14</v>
      </c>
      <c r="B103" s="533"/>
      <c r="C103" s="533"/>
      <c r="D103" s="533"/>
      <c r="E103" s="534"/>
      <c r="F103" s="17"/>
      <c r="G103" s="3"/>
      <c r="H103" s="4"/>
      <c r="I103" s="5"/>
      <c r="J103" s="23"/>
      <c r="K103" s="24"/>
      <c r="L103" s="4"/>
      <c r="M103" s="5"/>
      <c r="N103" s="23"/>
      <c r="O103" s="26"/>
      <c r="P103" s="23"/>
      <c r="Q103" s="26"/>
      <c r="R103" s="4"/>
      <c r="S103" s="4"/>
      <c r="T103" s="4"/>
      <c r="U103" s="4"/>
      <c r="V103" s="23"/>
      <c r="W103" s="26" t="s">
        <v>211</v>
      </c>
      <c r="X103" s="4"/>
      <c r="Y103" s="3"/>
      <c r="Z103" s="4"/>
      <c r="AA103" s="4"/>
      <c r="AB103" s="4"/>
      <c r="AC103" s="4"/>
      <c r="AD103" s="1"/>
      <c r="AE103" s="1"/>
      <c r="AF103" s="1"/>
      <c r="AG103" s="1"/>
      <c r="AH103" s="1"/>
      <c r="AI103" s="149"/>
      <c r="AJ103" s="1"/>
      <c r="AK103" s="1"/>
      <c r="AL103" s="2"/>
      <c r="AM103" s="1"/>
      <c r="AN103" s="148" t="s">
        <v>173</v>
      </c>
      <c r="AO103" s="149" t="s">
        <v>174</v>
      </c>
      <c r="AP103" s="1"/>
      <c r="AQ103" s="1"/>
      <c r="AR103" s="1"/>
      <c r="AS103" s="1"/>
      <c r="AT103" s="149"/>
      <c r="AU103" s="1"/>
      <c r="AV103" s="1"/>
      <c r="AW103" s="1"/>
      <c r="AX103" s="1"/>
      <c r="AY103" s="1"/>
      <c r="AZ103" s="1"/>
      <c r="BA103" s="1"/>
      <c r="BB103" s="39"/>
      <c r="BC103" s="25"/>
    </row>
    <row r="104" spans="1:110" ht="26.25" customHeight="1" x14ac:dyDescent="0.15">
      <c r="A104" s="532" t="s">
        <v>172</v>
      </c>
      <c r="B104" s="533"/>
      <c r="C104" s="533"/>
      <c r="D104" s="533"/>
      <c r="E104" s="534"/>
      <c r="F104" s="17"/>
      <c r="G104" s="3"/>
      <c r="H104" s="4"/>
      <c r="I104" s="5"/>
      <c r="J104" s="23"/>
      <c r="K104" s="24"/>
      <c r="L104" s="4"/>
      <c r="M104" s="5"/>
      <c r="N104" s="23"/>
      <c r="O104" s="26"/>
      <c r="P104" s="23"/>
      <c r="Q104" s="26"/>
      <c r="R104" s="4"/>
      <c r="S104" s="4"/>
      <c r="T104" s="4"/>
      <c r="U104" s="4"/>
      <c r="V104" s="23"/>
      <c r="W104" s="26" t="s">
        <v>211</v>
      </c>
      <c r="X104" s="4"/>
      <c r="Y104" s="3"/>
      <c r="Z104" s="4"/>
      <c r="AA104" s="4"/>
      <c r="AB104" s="4"/>
      <c r="AC104" s="4"/>
      <c r="AD104" s="1"/>
      <c r="AE104" s="1"/>
      <c r="AF104" s="1"/>
      <c r="AG104" s="1"/>
      <c r="AH104" s="1"/>
      <c r="AI104" s="1"/>
      <c r="AJ104" s="149"/>
      <c r="AK104" s="1"/>
      <c r="AL104" s="2"/>
      <c r="AM104" s="1"/>
      <c r="AN104" s="1"/>
      <c r="AO104" s="1"/>
      <c r="AP104" s="148" t="s">
        <v>173</v>
      </c>
      <c r="AQ104" s="149" t="s">
        <v>174</v>
      </c>
      <c r="AR104" s="1"/>
      <c r="AS104" s="1"/>
      <c r="AT104" s="1"/>
      <c r="AU104" s="149"/>
      <c r="AV104" s="1"/>
      <c r="AW104" s="1"/>
      <c r="AX104" s="1"/>
      <c r="AY104" s="1"/>
      <c r="AZ104" s="1"/>
      <c r="BA104" s="1"/>
      <c r="BB104" s="39"/>
      <c r="BC104" s="25"/>
    </row>
    <row r="105" spans="1:110" ht="17.25" customHeight="1" x14ac:dyDescent="0.15">
      <c r="E105" s="28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</row>
    <row r="106" spans="1:110" ht="40.5" customHeight="1" thickBot="1" x14ac:dyDescent="0.2">
      <c r="D106" s="30"/>
      <c r="E106" s="524">
        <v>8</v>
      </c>
      <c r="F106" s="524"/>
      <c r="G106" s="524">
        <v>9</v>
      </c>
      <c r="H106" s="524"/>
      <c r="I106" s="524">
        <v>10</v>
      </c>
      <c r="J106" s="524"/>
      <c r="K106" s="524">
        <v>11</v>
      </c>
      <c r="L106" s="524"/>
      <c r="M106" s="524">
        <v>12</v>
      </c>
      <c r="N106" s="524"/>
      <c r="O106" s="524">
        <v>13</v>
      </c>
      <c r="P106" s="524"/>
      <c r="Q106" s="524">
        <v>14</v>
      </c>
      <c r="R106" s="524"/>
      <c r="S106" s="524">
        <v>15</v>
      </c>
      <c r="T106" s="524"/>
      <c r="U106" s="524">
        <v>16</v>
      </c>
      <c r="V106" s="524"/>
      <c r="W106" s="524">
        <v>17</v>
      </c>
      <c r="X106" s="524"/>
      <c r="Y106" s="524">
        <v>18</v>
      </c>
      <c r="Z106" s="524"/>
      <c r="AA106" s="524">
        <v>19</v>
      </c>
      <c r="AB106" s="524"/>
      <c r="AC106" s="524">
        <v>20</v>
      </c>
      <c r="AD106" s="524"/>
      <c r="AE106" s="524">
        <v>21</v>
      </c>
      <c r="AF106" s="524"/>
      <c r="AG106" s="528">
        <v>22</v>
      </c>
      <c r="AH106" s="528"/>
      <c r="AI106" s="529">
        <v>23</v>
      </c>
      <c r="AJ106" s="529"/>
      <c r="AK106" s="530" t="s">
        <v>1</v>
      </c>
      <c r="AL106" s="530"/>
      <c r="AM106" s="529">
        <v>1</v>
      </c>
      <c r="AN106" s="529"/>
      <c r="AO106" s="529">
        <v>2</v>
      </c>
      <c r="AP106" s="529"/>
      <c r="AQ106" s="529">
        <v>3</v>
      </c>
      <c r="AR106" s="529"/>
      <c r="AS106" s="529">
        <v>4</v>
      </c>
      <c r="AT106" s="529"/>
      <c r="AU106" s="528">
        <v>5</v>
      </c>
      <c r="AV106" s="528"/>
      <c r="AW106" s="524">
        <v>6</v>
      </c>
      <c r="AX106" s="524"/>
      <c r="AY106" s="524">
        <v>7</v>
      </c>
      <c r="AZ106" s="524"/>
      <c r="BA106" s="524">
        <v>8</v>
      </c>
      <c r="BB106" s="524"/>
      <c r="BC106" s="142"/>
    </row>
    <row r="107" spans="1:110" ht="17.25" customHeight="1" thickBot="1" x14ac:dyDescent="0.2">
      <c r="AH107" s="525" t="s">
        <v>2</v>
      </c>
      <c r="AI107" s="526"/>
      <c r="AJ107" s="526"/>
      <c r="AK107" s="526"/>
      <c r="AL107" s="526"/>
      <c r="AM107" s="526"/>
      <c r="AN107" s="526"/>
      <c r="AO107" s="526"/>
      <c r="AP107" s="526"/>
      <c r="AQ107" s="526"/>
      <c r="AR107" s="526"/>
      <c r="AS107" s="526"/>
      <c r="AT107" s="526"/>
      <c r="AU107" s="527"/>
    </row>
    <row r="109" spans="1:110" ht="17.25" customHeight="1" x14ac:dyDescent="0.15">
      <c r="BD109" s="20" t="s">
        <v>222</v>
      </c>
      <c r="BF109" s="160"/>
      <c r="BG109" s="160"/>
      <c r="BH109" s="160"/>
      <c r="BI109" s="160"/>
      <c r="BJ109" s="160"/>
    </row>
    <row r="110" spans="1:110" ht="17.25" customHeight="1" x14ac:dyDescent="0.15">
      <c r="BI110" s="535">
        <v>0.35416666666666669</v>
      </c>
      <c r="BJ110" s="535"/>
      <c r="CA110" s="535">
        <v>0.72916666666666663</v>
      </c>
      <c r="CB110" s="535"/>
      <c r="CF110" s="535"/>
      <c r="CG110" s="535"/>
      <c r="CN110" s="535">
        <v>1</v>
      </c>
      <c r="CO110" s="535"/>
      <c r="DE110" s="536">
        <v>0.35416666666666669</v>
      </c>
      <c r="DF110" s="536"/>
    </row>
    <row r="111" spans="1:110" ht="27" customHeight="1" x14ac:dyDescent="0.15">
      <c r="BD111" s="532" t="s">
        <v>3</v>
      </c>
      <c r="BE111" s="533"/>
      <c r="BF111" s="533"/>
      <c r="BG111" s="533"/>
      <c r="BH111" s="534"/>
      <c r="BI111" s="22"/>
      <c r="BJ111" s="32"/>
      <c r="BK111" s="31"/>
      <c r="BL111" s="33"/>
      <c r="BM111" s="31"/>
      <c r="BN111" s="33"/>
      <c r="BO111" s="31"/>
      <c r="BP111" s="33"/>
      <c r="BQ111" s="148" t="s">
        <v>173</v>
      </c>
      <c r="BR111" s="149" t="s">
        <v>174</v>
      </c>
      <c r="BS111" s="31"/>
      <c r="BT111" s="31"/>
      <c r="BU111" s="31"/>
      <c r="BV111" s="31"/>
      <c r="BW111" s="31"/>
      <c r="BX111" s="149"/>
      <c r="BY111" s="31"/>
      <c r="BZ111" s="31"/>
      <c r="CA111" s="31"/>
      <c r="CB111" s="32"/>
      <c r="CC111" s="4"/>
      <c r="CD111" s="4"/>
      <c r="CE111" s="4"/>
      <c r="CF111" s="4"/>
      <c r="CG111" s="4"/>
      <c r="CH111" s="4" t="s">
        <v>204</v>
      </c>
      <c r="CI111" s="4"/>
      <c r="CJ111" s="4"/>
      <c r="CK111" s="4"/>
      <c r="CL111" s="4"/>
      <c r="CM111" s="4"/>
      <c r="CN111" s="4"/>
      <c r="CO111" s="5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6"/>
      <c r="DF111" s="25"/>
    </row>
    <row r="112" spans="1:110" ht="27" customHeight="1" x14ac:dyDescent="0.15">
      <c r="BD112" s="532" t="s">
        <v>11</v>
      </c>
      <c r="BE112" s="533"/>
      <c r="BF112" s="533"/>
      <c r="BG112" s="533"/>
      <c r="BH112" s="534"/>
      <c r="BI112" s="7"/>
      <c r="BJ112" s="8"/>
      <c r="BK112" s="9"/>
      <c r="BL112" s="148"/>
      <c r="BM112" s="9"/>
      <c r="BN112" s="9"/>
      <c r="BO112" s="9"/>
      <c r="BP112" s="10"/>
      <c r="BQ112" s="11"/>
      <c r="BR112" s="11"/>
      <c r="BS112" s="148" t="s">
        <v>173</v>
      </c>
      <c r="BT112" s="149" t="s">
        <v>174</v>
      </c>
      <c r="BU112" s="9"/>
      <c r="BV112" s="9"/>
      <c r="BW112" s="9"/>
      <c r="BX112" s="9"/>
      <c r="BY112" s="9"/>
      <c r="BZ112" s="9"/>
      <c r="CA112" s="148"/>
      <c r="CB112" s="8"/>
      <c r="CC112" s="9"/>
      <c r="CD112" s="9"/>
      <c r="CE112" s="9"/>
      <c r="CF112" s="9"/>
      <c r="CG112" s="38"/>
      <c r="CH112" s="4" t="s">
        <v>211</v>
      </c>
      <c r="CI112" s="4"/>
      <c r="CJ112" s="4"/>
      <c r="CK112" s="4"/>
      <c r="CL112" s="4"/>
      <c r="CM112" s="4"/>
      <c r="CN112" s="4"/>
      <c r="CO112" s="5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6"/>
      <c r="DF112" s="25"/>
    </row>
    <row r="113" spans="1:110" ht="27" customHeight="1" x14ac:dyDescent="0.15">
      <c r="BD113" s="532" t="s">
        <v>12</v>
      </c>
      <c r="BE113" s="533"/>
      <c r="BF113" s="533"/>
      <c r="BG113" s="533"/>
      <c r="BH113" s="534"/>
      <c r="BI113" s="7"/>
      <c r="BJ113" s="8"/>
      <c r="BK113" s="9"/>
      <c r="BL113" s="11"/>
      <c r="BM113" s="148" t="s">
        <v>173</v>
      </c>
      <c r="BN113" s="149" t="s">
        <v>174</v>
      </c>
      <c r="BO113" s="10"/>
      <c r="BP113" s="10"/>
      <c r="BQ113" s="11"/>
      <c r="BR113" s="11"/>
      <c r="BS113" s="11"/>
      <c r="BT113" s="12"/>
      <c r="BU113" s="9"/>
      <c r="BV113" s="9"/>
      <c r="BW113" s="9"/>
      <c r="BX113" s="9"/>
      <c r="BY113" s="148" t="s">
        <v>173</v>
      </c>
      <c r="BZ113" s="149" t="s">
        <v>174</v>
      </c>
      <c r="CA113" s="9"/>
      <c r="CB113" s="8"/>
      <c r="CC113" s="9"/>
      <c r="CD113" s="9"/>
      <c r="CE113" s="9"/>
      <c r="CF113" s="9"/>
      <c r="CG113" s="38"/>
      <c r="CH113" s="4" t="s">
        <v>211</v>
      </c>
      <c r="CI113" s="4"/>
      <c r="CJ113" s="4"/>
      <c r="CK113" s="4"/>
      <c r="CL113" s="4"/>
      <c r="CM113" s="4"/>
      <c r="CN113" s="4"/>
      <c r="CO113" s="5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6"/>
      <c r="DF113" s="25"/>
    </row>
    <row r="114" spans="1:110" ht="27" customHeight="1" x14ac:dyDescent="0.15">
      <c r="BD114" s="532" t="s">
        <v>170</v>
      </c>
      <c r="BE114" s="533"/>
      <c r="BF114" s="533"/>
      <c r="BG114" s="533"/>
      <c r="BH114" s="534"/>
      <c r="BI114" s="7"/>
      <c r="BJ114" s="8"/>
      <c r="BK114" s="9"/>
      <c r="BL114" s="11"/>
      <c r="BM114" s="11"/>
      <c r="BN114" s="12"/>
      <c r="BO114" s="148" t="s">
        <v>173</v>
      </c>
      <c r="BP114" s="149" t="s">
        <v>174</v>
      </c>
      <c r="BQ114" s="11"/>
      <c r="BR114" s="11"/>
      <c r="BS114" s="12"/>
      <c r="BT114" s="11"/>
      <c r="BU114" s="12"/>
      <c r="BV114" s="9"/>
      <c r="BW114" s="9"/>
      <c r="BX114" s="9"/>
      <c r="BY114" s="9"/>
      <c r="BZ114" s="12"/>
      <c r="CA114" s="9"/>
      <c r="CB114" s="148" t="s">
        <v>173</v>
      </c>
      <c r="CC114" s="149" t="s">
        <v>174</v>
      </c>
      <c r="CD114" s="9"/>
      <c r="CE114" s="9"/>
      <c r="CF114" s="9"/>
      <c r="CG114" s="38"/>
      <c r="CH114" s="4" t="s">
        <v>211</v>
      </c>
      <c r="CI114" s="4"/>
      <c r="CJ114" s="4"/>
      <c r="CK114" s="4"/>
      <c r="CL114" s="4"/>
      <c r="CM114" s="4"/>
      <c r="CN114" s="4"/>
      <c r="CO114" s="5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6"/>
      <c r="DF114" s="25"/>
    </row>
    <row r="115" spans="1:110" ht="27" customHeight="1" x14ac:dyDescent="0.15">
      <c r="BD115" s="532" t="s">
        <v>13</v>
      </c>
      <c r="BE115" s="533"/>
      <c r="BF115" s="533"/>
      <c r="BG115" s="533"/>
      <c r="BH115" s="534"/>
      <c r="BI115" s="17"/>
      <c r="BJ115" s="3"/>
      <c r="BK115" s="4"/>
      <c r="BL115" s="5"/>
      <c r="BM115" s="23"/>
      <c r="BN115" s="24"/>
      <c r="BO115" s="4"/>
      <c r="BP115" s="5"/>
      <c r="BQ115" s="23"/>
      <c r="BR115" s="26"/>
      <c r="BS115" s="23"/>
      <c r="BT115" s="26"/>
      <c r="BU115" s="4"/>
      <c r="BV115" s="4"/>
      <c r="BW115" s="4"/>
      <c r="BX115" s="4"/>
      <c r="BY115" s="23"/>
      <c r="BZ115" s="26" t="s">
        <v>211</v>
      </c>
      <c r="CA115" s="4"/>
      <c r="CB115" s="3"/>
      <c r="CC115" s="4"/>
      <c r="CD115" s="4"/>
      <c r="CE115" s="4"/>
      <c r="CF115" s="4"/>
      <c r="CG115" s="1"/>
      <c r="CH115" s="1"/>
      <c r="CI115" s="1"/>
      <c r="CJ115" s="1"/>
      <c r="CK115" s="149"/>
      <c r="CL115" s="1"/>
      <c r="CM115" s="1"/>
      <c r="CN115" s="1"/>
      <c r="CO115" s="148" t="s">
        <v>173</v>
      </c>
      <c r="CP115" s="149" t="s">
        <v>174</v>
      </c>
      <c r="CQ115" s="1"/>
      <c r="CR115" s="1"/>
      <c r="CS115" s="1"/>
      <c r="CT115" s="1"/>
      <c r="CU115" s="1"/>
      <c r="CV115" s="149"/>
      <c r="CW115" s="1"/>
      <c r="CX115" s="1"/>
      <c r="CY115" s="1"/>
      <c r="CZ115" s="1"/>
      <c r="DA115" s="1"/>
      <c r="DB115" s="1"/>
      <c r="DC115" s="1"/>
      <c r="DD115" s="1"/>
      <c r="DE115" s="39"/>
      <c r="DF115" s="25"/>
    </row>
    <row r="116" spans="1:110" ht="27" customHeight="1" x14ac:dyDescent="0.15">
      <c r="BD116" s="532" t="s">
        <v>14</v>
      </c>
      <c r="BE116" s="533"/>
      <c r="BF116" s="533"/>
      <c r="BG116" s="533"/>
      <c r="BH116" s="534"/>
      <c r="BI116" s="17"/>
      <c r="BJ116" s="3"/>
      <c r="BK116" s="4"/>
      <c r="BL116" s="5"/>
      <c r="BM116" s="23"/>
      <c r="BN116" s="24"/>
      <c r="BO116" s="4"/>
      <c r="BP116" s="5"/>
      <c r="BQ116" s="23"/>
      <c r="BR116" s="26"/>
      <c r="BS116" s="23"/>
      <c r="BT116" s="26"/>
      <c r="BU116" s="4"/>
      <c r="BV116" s="4"/>
      <c r="BW116" s="4"/>
      <c r="BX116" s="4"/>
      <c r="BY116" s="23"/>
      <c r="BZ116" s="26" t="s">
        <v>211</v>
      </c>
      <c r="CA116" s="4"/>
      <c r="CB116" s="3"/>
      <c r="CC116" s="4"/>
      <c r="CD116" s="4"/>
      <c r="CE116" s="4"/>
      <c r="CF116" s="4"/>
      <c r="CG116" s="1"/>
      <c r="CH116" s="1"/>
      <c r="CI116" s="1"/>
      <c r="CJ116" s="1"/>
      <c r="CK116" s="1"/>
      <c r="CL116" s="149"/>
      <c r="CM116" s="1"/>
      <c r="CN116" s="1"/>
      <c r="CO116" s="2"/>
      <c r="CP116" s="1"/>
      <c r="CQ116" s="148" t="s">
        <v>173</v>
      </c>
      <c r="CR116" s="149" t="s">
        <v>174</v>
      </c>
      <c r="CS116" s="1"/>
      <c r="CT116" s="1"/>
      <c r="CU116" s="1"/>
      <c r="CV116" s="1"/>
      <c r="CW116" s="149"/>
      <c r="CX116" s="1"/>
      <c r="CY116" s="1"/>
      <c r="CZ116" s="1"/>
      <c r="DA116" s="1"/>
      <c r="DB116" s="1"/>
      <c r="DC116" s="1"/>
      <c r="DD116" s="1"/>
      <c r="DE116" s="39"/>
      <c r="DF116" s="25"/>
    </row>
    <row r="117" spans="1:110" ht="27" customHeight="1" x14ac:dyDescent="0.15">
      <c r="BD117" s="532" t="s">
        <v>172</v>
      </c>
      <c r="BE117" s="533"/>
      <c r="BF117" s="533"/>
      <c r="BG117" s="533"/>
      <c r="BH117" s="534"/>
      <c r="BI117" s="17"/>
      <c r="BJ117" s="3"/>
      <c r="BK117" s="4"/>
      <c r="BL117" s="5"/>
      <c r="BM117" s="23"/>
      <c r="BN117" s="24"/>
      <c r="BO117" s="4"/>
      <c r="BP117" s="5"/>
      <c r="BQ117" s="23"/>
      <c r="BR117" s="26"/>
      <c r="BS117" s="23"/>
      <c r="BT117" s="26"/>
      <c r="BU117" s="4"/>
      <c r="BV117" s="4"/>
      <c r="BW117" s="4"/>
      <c r="BX117" s="4"/>
      <c r="BY117" s="23"/>
      <c r="BZ117" s="26" t="s">
        <v>211</v>
      </c>
      <c r="CA117" s="4"/>
      <c r="CB117" s="3"/>
      <c r="CC117" s="4"/>
      <c r="CD117" s="4"/>
      <c r="CE117" s="4"/>
      <c r="CF117" s="4"/>
      <c r="CG117" s="1"/>
      <c r="CH117" s="1"/>
      <c r="CI117" s="1"/>
      <c r="CJ117" s="1"/>
      <c r="CK117" s="1"/>
      <c r="CL117" s="1"/>
      <c r="CM117" s="149"/>
      <c r="CN117" s="1"/>
      <c r="CO117" s="2"/>
      <c r="CP117" s="1"/>
      <c r="CQ117" s="1"/>
      <c r="CR117" s="1"/>
      <c r="CS117" s="148" t="s">
        <v>173</v>
      </c>
      <c r="CT117" s="149" t="s">
        <v>174</v>
      </c>
      <c r="CU117" s="1"/>
      <c r="CV117" s="1"/>
      <c r="CW117" s="1"/>
      <c r="CX117" s="149"/>
      <c r="CY117" s="1"/>
      <c r="CZ117" s="1"/>
      <c r="DA117" s="1"/>
      <c r="DB117" s="1"/>
      <c r="DC117" s="1"/>
      <c r="DD117" s="1"/>
      <c r="DE117" s="39"/>
      <c r="DF117" s="25"/>
    </row>
    <row r="118" spans="1:110" ht="27" customHeight="1" x14ac:dyDescent="0.15">
      <c r="BH118" s="28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</row>
    <row r="119" spans="1:110" ht="51.75" customHeight="1" thickBot="1" x14ac:dyDescent="0.2">
      <c r="BG119" s="30"/>
      <c r="BH119" s="524">
        <v>8</v>
      </c>
      <c r="BI119" s="524"/>
      <c r="BJ119" s="524">
        <v>9</v>
      </c>
      <c r="BK119" s="524"/>
      <c r="BL119" s="524">
        <v>10</v>
      </c>
      <c r="BM119" s="524"/>
      <c r="BN119" s="524">
        <v>11</v>
      </c>
      <c r="BO119" s="524"/>
      <c r="BP119" s="524">
        <v>12</v>
      </c>
      <c r="BQ119" s="524"/>
      <c r="BR119" s="524">
        <v>13</v>
      </c>
      <c r="BS119" s="524"/>
      <c r="BT119" s="524">
        <v>14</v>
      </c>
      <c r="BU119" s="524"/>
      <c r="BV119" s="524">
        <v>15</v>
      </c>
      <c r="BW119" s="524"/>
      <c r="BX119" s="524">
        <v>16</v>
      </c>
      <c r="BY119" s="524"/>
      <c r="BZ119" s="524">
        <v>17</v>
      </c>
      <c r="CA119" s="524"/>
      <c r="CB119" s="524">
        <v>18</v>
      </c>
      <c r="CC119" s="524"/>
      <c r="CD119" s="524">
        <v>19</v>
      </c>
      <c r="CE119" s="524"/>
      <c r="CF119" s="524">
        <v>20</v>
      </c>
      <c r="CG119" s="524"/>
      <c r="CH119" s="524">
        <v>21</v>
      </c>
      <c r="CI119" s="524"/>
      <c r="CJ119" s="528">
        <v>22</v>
      </c>
      <c r="CK119" s="528"/>
      <c r="CL119" s="529">
        <v>23</v>
      </c>
      <c r="CM119" s="529"/>
      <c r="CN119" s="530" t="s">
        <v>1</v>
      </c>
      <c r="CO119" s="530"/>
      <c r="CP119" s="529">
        <v>1</v>
      </c>
      <c r="CQ119" s="529"/>
      <c r="CR119" s="529">
        <v>2</v>
      </c>
      <c r="CS119" s="529"/>
      <c r="CT119" s="529">
        <v>3</v>
      </c>
      <c r="CU119" s="529"/>
      <c r="CV119" s="529">
        <v>4</v>
      </c>
      <c r="CW119" s="529"/>
      <c r="CX119" s="528">
        <v>5</v>
      </c>
      <c r="CY119" s="528"/>
      <c r="CZ119" s="524">
        <v>6</v>
      </c>
      <c r="DA119" s="524"/>
      <c r="DB119" s="524">
        <v>7</v>
      </c>
      <c r="DC119" s="524"/>
      <c r="DD119" s="524">
        <v>8</v>
      </c>
      <c r="DE119" s="524"/>
      <c r="DF119" s="159"/>
    </row>
    <row r="120" spans="1:110" ht="17.25" customHeight="1" thickBot="1" x14ac:dyDescent="0.2">
      <c r="CK120" s="525" t="s">
        <v>2</v>
      </c>
      <c r="CL120" s="526"/>
      <c r="CM120" s="526"/>
      <c r="CN120" s="526"/>
      <c r="CO120" s="526"/>
      <c r="CP120" s="526"/>
      <c r="CQ120" s="526"/>
      <c r="CR120" s="526"/>
      <c r="CS120" s="526"/>
      <c r="CT120" s="526"/>
      <c r="CU120" s="526"/>
      <c r="CV120" s="526"/>
      <c r="CW120" s="526"/>
      <c r="CX120" s="527"/>
    </row>
    <row r="124" spans="1:110" ht="17.25" customHeight="1" x14ac:dyDescent="0.15">
      <c r="A124" s="20" t="s">
        <v>376</v>
      </c>
      <c r="C124" s="141"/>
      <c r="D124" s="141"/>
      <c r="E124" s="141"/>
      <c r="F124" s="141"/>
      <c r="G124" s="141"/>
    </row>
    <row r="125" spans="1:110" ht="17.25" customHeight="1" x14ac:dyDescent="0.15">
      <c r="F125" s="535">
        <v>0.35416666666666669</v>
      </c>
      <c r="G125" s="535"/>
      <c r="X125" s="535">
        <v>0.72916666666666663</v>
      </c>
      <c r="Y125" s="535"/>
      <c r="AC125" s="535"/>
      <c r="AD125" s="535"/>
      <c r="AK125" s="535">
        <v>1</v>
      </c>
      <c r="AL125" s="535"/>
      <c r="BB125" s="536">
        <v>0.35416666666666669</v>
      </c>
      <c r="BC125" s="536"/>
    </row>
    <row r="126" spans="1:110" ht="26.25" customHeight="1" x14ac:dyDescent="0.15">
      <c r="A126" s="532" t="s">
        <v>3</v>
      </c>
      <c r="B126" s="533"/>
      <c r="C126" s="533"/>
      <c r="D126" s="533"/>
      <c r="E126" s="534"/>
      <c r="F126" s="22"/>
      <c r="G126" s="32"/>
      <c r="H126" s="31"/>
      <c r="I126" s="33"/>
      <c r="J126" s="31"/>
      <c r="K126" s="33"/>
      <c r="L126" s="31"/>
      <c r="M126" s="33"/>
      <c r="N126" s="148" t="s">
        <v>173</v>
      </c>
      <c r="O126" s="149" t="s">
        <v>174</v>
      </c>
      <c r="P126" s="31"/>
      <c r="Q126" s="31"/>
      <c r="R126" s="31"/>
      <c r="S126" s="31"/>
      <c r="T126" s="31"/>
      <c r="U126" s="149"/>
      <c r="V126" s="31"/>
      <c r="W126" s="31"/>
      <c r="X126" s="31"/>
      <c r="Y126" s="32"/>
      <c r="Z126" s="4"/>
      <c r="AA126" s="4"/>
      <c r="AB126" s="4"/>
      <c r="AC126" s="4" t="s">
        <v>204</v>
      </c>
      <c r="AD126" s="4"/>
      <c r="AE126" s="4"/>
      <c r="AF126" s="4"/>
      <c r="AG126" s="4"/>
      <c r="AH126" s="4"/>
      <c r="AI126" s="4"/>
      <c r="AJ126" s="4"/>
      <c r="AK126" s="4"/>
      <c r="AL126" s="5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6"/>
      <c r="BC126" s="25"/>
    </row>
    <row r="127" spans="1:110" ht="26.25" customHeight="1" x14ac:dyDescent="0.15">
      <c r="A127" s="532" t="s">
        <v>11</v>
      </c>
      <c r="B127" s="533"/>
      <c r="C127" s="533"/>
      <c r="D127" s="533"/>
      <c r="E127" s="534"/>
      <c r="F127" s="7"/>
      <c r="G127" s="8"/>
      <c r="H127" s="9"/>
      <c r="I127" s="148"/>
      <c r="J127" s="9"/>
      <c r="K127" s="9"/>
      <c r="L127" s="9"/>
      <c r="M127" s="10"/>
      <c r="N127" s="11"/>
      <c r="O127" s="148" t="s">
        <v>173</v>
      </c>
      <c r="P127" s="149" t="s">
        <v>174</v>
      </c>
      <c r="Q127" s="9"/>
      <c r="R127" s="9"/>
      <c r="S127" s="9"/>
      <c r="T127" s="148"/>
      <c r="U127" s="9"/>
      <c r="V127" s="9"/>
      <c r="W127" s="9"/>
      <c r="X127" s="9"/>
      <c r="Y127" s="8"/>
      <c r="Z127" s="9"/>
      <c r="AA127" s="9"/>
      <c r="AB127" s="9"/>
      <c r="AC127" s="9"/>
      <c r="AD127" s="38"/>
      <c r="AE127" s="4" t="s">
        <v>211</v>
      </c>
      <c r="AF127" s="4"/>
      <c r="AG127" s="4"/>
      <c r="AH127" s="4"/>
      <c r="AI127" s="4"/>
      <c r="AJ127" s="4"/>
      <c r="AK127" s="4"/>
      <c r="AL127" s="5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6"/>
      <c r="BC127" s="25"/>
    </row>
    <row r="128" spans="1:110" ht="26.25" customHeight="1" x14ac:dyDescent="0.15">
      <c r="A128" s="532" t="s">
        <v>12</v>
      </c>
      <c r="B128" s="533"/>
      <c r="C128" s="533"/>
      <c r="D128" s="533"/>
      <c r="E128" s="534"/>
      <c r="F128" s="7"/>
      <c r="G128" s="8"/>
      <c r="H128" s="9"/>
      <c r="I128" s="11"/>
      <c r="J128" s="148"/>
      <c r="K128" s="9"/>
      <c r="L128" s="10"/>
      <c r="M128" s="10"/>
      <c r="N128" s="11"/>
      <c r="O128" s="11"/>
      <c r="P128" s="12"/>
      <c r="Q128" s="148" t="s">
        <v>173</v>
      </c>
      <c r="R128" s="149" t="s">
        <v>174</v>
      </c>
      <c r="S128" s="9"/>
      <c r="T128" s="9"/>
      <c r="U128" s="9"/>
      <c r="V128" s="11"/>
      <c r="W128" s="12"/>
      <c r="X128" s="167"/>
      <c r="Y128" s="8"/>
      <c r="Z128" s="9"/>
      <c r="AA128" s="9"/>
      <c r="AB128" s="9"/>
      <c r="AC128" s="9"/>
      <c r="AD128" s="38"/>
      <c r="AE128" s="4" t="s">
        <v>211</v>
      </c>
      <c r="AF128" s="4"/>
      <c r="AG128" s="4"/>
      <c r="AH128" s="4"/>
      <c r="AI128" s="4"/>
      <c r="AJ128" s="4"/>
      <c r="AK128" s="4"/>
      <c r="AL128" s="5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6"/>
      <c r="BC128" s="25"/>
    </row>
    <row r="129" spans="1:55" ht="26.25" customHeight="1" x14ac:dyDescent="0.15">
      <c r="A129" s="532" t="s">
        <v>170</v>
      </c>
      <c r="B129" s="533"/>
      <c r="C129" s="533"/>
      <c r="D129" s="533"/>
      <c r="E129" s="534"/>
      <c r="F129" s="7"/>
      <c r="G129" s="8"/>
      <c r="H129" s="9"/>
      <c r="I129" s="11"/>
      <c r="J129" s="11"/>
      <c r="K129" s="148" t="s">
        <v>173</v>
      </c>
      <c r="L129" s="149" t="s">
        <v>174</v>
      </c>
      <c r="M129" s="10"/>
      <c r="N129" s="11"/>
      <c r="O129" s="12"/>
      <c r="P129" s="11"/>
      <c r="Q129" s="12"/>
      <c r="R129" s="9"/>
      <c r="S129" s="148" t="s">
        <v>173</v>
      </c>
      <c r="T129" s="9"/>
      <c r="U129" s="9"/>
      <c r="V129" s="11"/>
      <c r="W129" s="12"/>
      <c r="X129" s="9"/>
      <c r="Y129" s="176"/>
      <c r="Z129" s="9"/>
      <c r="AA129" s="9"/>
      <c r="AB129" s="9"/>
      <c r="AC129" s="9"/>
      <c r="AD129" s="38"/>
      <c r="AE129" s="4" t="s">
        <v>211</v>
      </c>
      <c r="AF129" s="4"/>
      <c r="AG129" s="4"/>
      <c r="AH129" s="4"/>
      <c r="AI129" s="4"/>
      <c r="AJ129" s="4"/>
      <c r="AK129" s="4"/>
      <c r="AL129" s="5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6"/>
      <c r="BC129" s="25"/>
    </row>
    <row r="130" spans="1:55" ht="26.25" customHeight="1" x14ac:dyDescent="0.15">
      <c r="A130" s="532" t="s">
        <v>13</v>
      </c>
      <c r="B130" s="533"/>
      <c r="C130" s="533"/>
      <c r="D130" s="533"/>
      <c r="E130" s="534"/>
      <c r="F130" s="17"/>
      <c r="G130" s="3"/>
      <c r="H130" s="4"/>
      <c r="I130" s="5"/>
      <c r="J130" s="23"/>
      <c r="K130" s="24"/>
      <c r="L130" s="4"/>
      <c r="M130" s="5"/>
      <c r="N130" s="23"/>
      <c r="O130" s="26"/>
      <c r="P130" s="23"/>
      <c r="Q130" s="26"/>
      <c r="R130" s="4"/>
      <c r="S130" s="4"/>
      <c r="T130" s="4"/>
      <c r="U130" s="4"/>
      <c r="V130" s="23"/>
      <c r="W130" s="26" t="s">
        <v>211</v>
      </c>
      <c r="X130" s="4"/>
      <c r="Y130" s="3"/>
      <c r="Z130" s="4"/>
      <c r="AA130" s="4"/>
      <c r="AB130" s="4"/>
      <c r="AC130" s="4"/>
      <c r="AD130" s="1"/>
      <c r="AE130" s="1"/>
      <c r="AF130" s="1"/>
      <c r="AG130" s="1"/>
      <c r="AH130" s="149"/>
      <c r="AI130" s="1"/>
      <c r="AJ130" s="1"/>
      <c r="AK130" s="1"/>
      <c r="AL130" s="148" t="s">
        <v>173</v>
      </c>
      <c r="AM130" s="149" t="s">
        <v>174</v>
      </c>
      <c r="AN130" s="1"/>
      <c r="AO130" s="1"/>
      <c r="AP130" s="1"/>
      <c r="AQ130" s="1"/>
      <c r="AR130" s="1"/>
      <c r="AS130" s="149"/>
      <c r="AT130" s="1"/>
      <c r="AU130" s="1"/>
      <c r="AV130" s="1"/>
      <c r="AW130" s="1"/>
      <c r="AX130" s="1"/>
      <c r="AY130" s="1"/>
      <c r="AZ130" s="1"/>
      <c r="BA130" s="1"/>
      <c r="BB130" s="39"/>
      <c r="BC130" s="25"/>
    </row>
    <row r="131" spans="1:55" ht="26.25" customHeight="1" x14ac:dyDescent="0.15">
      <c r="A131" s="532" t="s">
        <v>14</v>
      </c>
      <c r="B131" s="533"/>
      <c r="C131" s="533"/>
      <c r="D131" s="533"/>
      <c r="E131" s="534"/>
      <c r="F131" s="17"/>
      <c r="G131" s="3"/>
      <c r="H131" s="4"/>
      <c r="I131" s="5"/>
      <c r="J131" s="23"/>
      <c r="K131" s="24"/>
      <c r="L131" s="4"/>
      <c r="M131" s="5"/>
      <c r="N131" s="23"/>
      <c r="O131" s="26"/>
      <c r="P131" s="23"/>
      <c r="Q131" s="26"/>
      <c r="R131" s="4"/>
      <c r="S131" s="4"/>
      <c r="T131" s="4"/>
      <c r="U131" s="4"/>
      <c r="V131" s="23"/>
      <c r="W131" s="26" t="s">
        <v>211</v>
      </c>
      <c r="X131" s="4"/>
      <c r="Y131" s="3"/>
      <c r="Z131" s="4"/>
      <c r="AA131" s="4"/>
      <c r="AB131" s="4"/>
      <c r="AC131" s="4"/>
      <c r="AD131" s="1"/>
      <c r="AE131" s="1"/>
      <c r="AF131" s="1"/>
      <c r="AG131" s="1"/>
      <c r="AH131" s="1"/>
      <c r="AI131" s="149"/>
      <c r="AJ131" s="1"/>
      <c r="AK131" s="1"/>
      <c r="AL131" s="2"/>
      <c r="AM131" s="1"/>
      <c r="AN131" s="148" t="s">
        <v>173</v>
      </c>
      <c r="AO131" s="149" t="s">
        <v>174</v>
      </c>
      <c r="AP131" s="1"/>
      <c r="AQ131" s="1"/>
      <c r="AR131" s="1"/>
      <c r="AS131" s="1"/>
      <c r="AT131" s="149"/>
      <c r="AU131" s="1"/>
      <c r="AV131" s="1"/>
      <c r="AW131" s="1"/>
      <c r="AX131" s="1"/>
      <c r="AY131" s="1"/>
      <c r="AZ131" s="1"/>
      <c r="BA131" s="1"/>
      <c r="BB131" s="39"/>
      <c r="BC131" s="25"/>
    </row>
    <row r="132" spans="1:55" ht="26.25" customHeight="1" x14ac:dyDescent="0.15">
      <c r="A132" s="532" t="s">
        <v>172</v>
      </c>
      <c r="B132" s="533"/>
      <c r="C132" s="533"/>
      <c r="D132" s="533"/>
      <c r="E132" s="534"/>
      <c r="F132" s="17"/>
      <c r="G132" s="3"/>
      <c r="H132" s="4"/>
      <c r="I132" s="5"/>
      <c r="J132" s="23"/>
      <c r="K132" s="24"/>
      <c r="L132" s="4"/>
      <c r="M132" s="5"/>
      <c r="N132" s="23"/>
      <c r="O132" s="26"/>
      <c r="P132" s="23"/>
      <c r="Q132" s="26"/>
      <c r="R132" s="4"/>
      <c r="S132" s="4"/>
      <c r="T132" s="4"/>
      <c r="U132" s="4"/>
      <c r="V132" s="23"/>
      <c r="W132" s="26" t="s">
        <v>211</v>
      </c>
      <c r="X132" s="4"/>
      <c r="Y132" s="3"/>
      <c r="Z132" s="4"/>
      <c r="AA132" s="4"/>
      <c r="AB132" s="4"/>
      <c r="AC132" s="4"/>
      <c r="AD132" s="1"/>
      <c r="AE132" s="1"/>
      <c r="AF132" s="1"/>
      <c r="AG132" s="1"/>
      <c r="AH132" s="1"/>
      <c r="AI132" s="1"/>
      <c r="AJ132" s="149"/>
      <c r="AK132" s="1"/>
      <c r="AL132" s="2"/>
      <c r="AM132" s="1"/>
      <c r="AN132" s="1"/>
      <c r="AO132" s="1"/>
      <c r="AP132" s="148" t="s">
        <v>173</v>
      </c>
      <c r="AQ132" s="149" t="s">
        <v>174</v>
      </c>
      <c r="AR132" s="1"/>
      <c r="AS132" s="1"/>
      <c r="AT132" s="1"/>
      <c r="AU132" s="149"/>
      <c r="AV132" s="1"/>
      <c r="AW132" s="1"/>
      <c r="AX132" s="1"/>
      <c r="AY132" s="1"/>
      <c r="AZ132" s="1"/>
      <c r="BA132" s="1"/>
      <c r="BB132" s="39"/>
      <c r="BC132" s="25"/>
    </row>
    <row r="133" spans="1:55" ht="17.25" customHeight="1" x14ac:dyDescent="0.15">
      <c r="E133" s="28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</row>
    <row r="134" spans="1:55" ht="40.5" customHeight="1" thickBot="1" x14ac:dyDescent="0.2">
      <c r="D134" s="30"/>
      <c r="E134" s="524">
        <v>8</v>
      </c>
      <c r="F134" s="524"/>
      <c r="G134" s="524">
        <v>9</v>
      </c>
      <c r="H134" s="524"/>
      <c r="I134" s="524">
        <v>10</v>
      </c>
      <c r="J134" s="524"/>
      <c r="K134" s="524">
        <v>11</v>
      </c>
      <c r="L134" s="524"/>
      <c r="M134" s="524">
        <v>12</v>
      </c>
      <c r="N134" s="524"/>
      <c r="O134" s="524">
        <v>13</v>
      </c>
      <c r="P134" s="524"/>
      <c r="Q134" s="524">
        <v>14</v>
      </c>
      <c r="R134" s="524"/>
      <c r="S134" s="524">
        <v>15</v>
      </c>
      <c r="T134" s="524"/>
      <c r="U134" s="524">
        <v>16</v>
      </c>
      <c r="V134" s="524"/>
      <c r="W134" s="524">
        <v>17</v>
      </c>
      <c r="X134" s="524"/>
      <c r="Y134" s="524">
        <v>18</v>
      </c>
      <c r="Z134" s="524"/>
      <c r="AA134" s="524">
        <v>19</v>
      </c>
      <c r="AB134" s="524"/>
      <c r="AC134" s="524">
        <v>20</v>
      </c>
      <c r="AD134" s="524"/>
      <c r="AE134" s="524">
        <v>21</v>
      </c>
      <c r="AF134" s="524"/>
      <c r="AG134" s="528">
        <v>22</v>
      </c>
      <c r="AH134" s="528"/>
      <c r="AI134" s="529">
        <v>23</v>
      </c>
      <c r="AJ134" s="529"/>
      <c r="AK134" s="530" t="s">
        <v>1</v>
      </c>
      <c r="AL134" s="530"/>
      <c r="AM134" s="529">
        <v>1</v>
      </c>
      <c r="AN134" s="529"/>
      <c r="AO134" s="529">
        <v>2</v>
      </c>
      <c r="AP134" s="529"/>
      <c r="AQ134" s="529">
        <v>3</v>
      </c>
      <c r="AR134" s="529"/>
      <c r="AS134" s="529">
        <v>4</v>
      </c>
      <c r="AT134" s="529"/>
      <c r="AU134" s="528">
        <v>5</v>
      </c>
      <c r="AV134" s="528"/>
      <c r="AW134" s="524">
        <v>6</v>
      </c>
      <c r="AX134" s="524"/>
      <c r="AY134" s="524">
        <v>7</v>
      </c>
      <c r="AZ134" s="524"/>
      <c r="BA134" s="524">
        <v>8</v>
      </c>
      <c r="BB134" s="524"/>
      <c r="BC134" s="151"/>
    </row>
    <row r="135" spans="1:55" ht="17.25" customHeight="1" thickBot="1" x14ac:dyDescent="0.2">
      <c r="AH135" s="525" t="s">
        <v>2</v>
      </c>
      <c r="AI135" s="526"/>
      <c r="AJ135" s="526"/>
      <c r="AK135" s="526"/>
      <c r="AL135" s="526"/>
      <c r="AM135" s="526"/>
      <c r="AN135" s="526"/>
      <c r="AO135" s="526"/>
      <c r="AP135" s="526"/>
      <c r="AQ135" s="526"/>
      <c r="AR135" s="526"/>
      <c r="AS135" s="526"/>
      <c r="AT135" s="526"/>
      <c r="AU135" s="527"/>
    </row>
    <row r="137" spans="1:55" ht="17.25" customHeight="1" x14ac:dyDescent="0.15">
      <c r="A137" s="20" t="s">
        <v>17</v>
      </c>
      <c r="C137" s="141"/>
      <c r="D137" s="141"/>
      <c r="E137" s="141"/>
      <c r="F137" s="141"/>
      <c r="G137" s="141"/>
    </row>
    <row r="138" spans="1:55" ht="17.25" customHeight="1" x14ac:dyDescent="0.15">
      <c r="F138" s="536">
        <v>0.35416666666666669</v>
      </c>
      <c r="G138" s="538"/>
      <c r="X138" s="536">
        <v>0.72916666666666663</v>
      </c>
      <c r="Y138" s="538"/>
      <c r="AC138" s="536"/>
      <c r="AD138" s="538"/>
      <c r="AK138" s="536">
        <v>1</v>
      </c>
      <c r="AL138" s="538"/>
      <c r="BB138" s="536">
        <v>0.35416666666666669</v>
      </c>
      <c r="BC138" s="538"/>
    </row>
    <row r="139" spans="1:55" ht="26.25" customHeight="1" thickBot="1" x14ac:dyDescent="0.2">
      <c r="A139" s="531" t="s">
        <v>3</v>
      </c>
      <c r="B139" s="531"/>
      <c r="C139" s="531"/>
      <c r="D139" s="531"/>
      <c r="E139" s="532"/>
      <c r="F139" s="22"/>
      <c r="G139" s="32"/>
      <c r="H139" s="31"/>
      <c r="I139" s="33"/>
      <c r="J139" s="31"/>
      <c r="K139" s="33"/>
      <c r="L139" s="31"/>
      <c r="M139" s="33"/>
      <c r="N139" s="148" t="s">
        <v>173</v>
      </c>
      <c r="O139" s="149" t="s">
        <v>174</v>
      </c>
      <c r="P139" s="31"/>
      <c r="Q139" s="31"/>
      <c r="R139" s="31"/>
      <c r="S139" s="31"/>
      <c r="T139" s="31"/>
      <c r="U139" s="149"/>
      <c r="V139" s="31"/>
      <c r="W139" s="31"/>
      <c r="X139" s="31"/>
      <c r="Y139" s="32"/>
      <c r="Z139" s="31"/>
      <c r="AA139" s="31"/>
      <c r="AB139" s="4"/>
      <c r="AC139" s="4" t="s">
        <v>409</v>
      </c>
      <c r="AD139" s="4"/>
      <c r="AE139" s="4"/>
      <c r="AF139" s="4"/>
      <c r="AG139" s="4"/>
      <c r="AH139" s="4"/>
      <c r="AI139" s="4"/>
      <c r="AJ139" s="4"/>
      <c r="AK139" s="4"/>
      <c r="AL139" s="5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6"/>
      <c r="BC139" s="25"/>
    </row>
    <row r="140" spans="1:55" ht="26.25" customHeight="1" x14ac:dyDescent="0.15">
      <c r="A140" s="531" t="s">
        <v>11</v>
      </c>
      <c r="B140" s="531"/>
      <c r="C140" s="531"/>
      <c r="D140" s="531"/>
      <c r="E140" s="532"/>
      <c r="F140" s="17"/>
      <c r="G140" s="3"/>
      <c r="H140" s="5"/>
      <c r="I140" s="5"/>
      <c r="J140" s="4"/>
      <c r="K140" s="5"/>
      <c r="L140" s="4"/>
      <c r="M140" s="5"/>
      <c r="N140" s="23"/>
      <c r="O140" s="24"/>
      <c r="P140" s="4"/>
      <c r="Q140" s="4"/>
      <c r="R140" s="4"/>
      <c r="S140" s="4"/>
      <c r="T140" s="4"/>
      <c r="U140" s="4"/>
      <c r="V140" s="4"/>
      <c r="W140" s="4"/>
      <c r="X140" s="4"/>
      <c r="Y140" s="3"/>
      <c r="Z140" s="4"/>
      <c r="AA140" s="4"/>
      <c r="AB140" s="4"/>
      <c r="AC140" s="4"/>
      <c r="AD140" s="182"/>
      <c r="AE140" s="183"/>
      <c r="AF140" s="183"/>
      <c r="AG140" s="183"/>
      <c r="AH140" s="184"/>
      <c r="AI140" s="183"/>
      <c r="AJ140" s="183"/>
      <c r="AK140" s="183"/>
      <c r="AL140" s="185"/>
      <c r="AM140" s="184"/>
      <c r="AN140" s="183"/>
      <c r="AO140" s="183"/>
      <c r="AP140" s="183"/>
      <c r="AQ140" s="183"/>
      <c r="AR140" s="183"/>
      <c r="AS140" s="184"/>
      <c r="AT140" s="183"/>
      <c r="AU140" s="183"/>
      <c r="AV140" s="183"/>
      <c r="AW140" s="183"/>
      <c r="AX140" s="183"/>
      <c r="AY140" s="183"/>
      <c r="AZ140" s="183"/>
      <c r="BA140" s="186"/>
      <c r="BB140" s="179"/>
      <c r="BC140" s="25"/>
    </row>
    <row r="141" spans="1:55" ht="26.25" customHeight="1" x14ac:dyDescent="0.15">
      <c r="A141" s="531" t="s">
        <v>12</v>
      </c>
      <c r="B141" s="531"/>
      <c r="C141" s="531"/>
      <c r="D141" s="531"/>
      <c r="E141" s="532"/>
      <c r="F141" s="17"/>
      <c r="G141" s="3"/>
      <c r="H141" s="5"/>
      <c r="I141" s="5"/>
      <c r="J141" s="23"/>
      <c r="K141" s="24"/>
      <c r="L141" s="4"/>
      <c r="M141" s="5"/>
      <c r="N141" s="23"/>
      <c r="O141" s="24"/>
      <c r="P141" s="23"/>
      <c r="Q141" s="24"/>
      <c r="R141" s="4"/>
      <c r="S141" s="4"/>
      <c r="T141" s="4"/>
      <c r="U141" s="4"/>
      <c r="V141" s="23"/>
      <c r="W141" s="4"/>
      <c r="X141" s="4"/>
      <c r="Y141" s="3"/>
      <c r="Z141" s="4"/>
      <c r="AA141" s="4"/>
      <c r="AB141" s="4"/>
      <c r="AC141" s="4"/>
      <c r="AD141" s="187"/>
      <c r="AE141" s="188"/>
      <c r="AF141" s="188"/>
      <c r="AG141" s="188" t="s">
        <v>248</v>
      </c>
      <c r="AH141" s="188"/>
      <c r="AI141" s="189"/>
      <c r="AJ141" s="188"/>
      <c r="AK141" s="188"/>
      <c r="AL141" s="190"/>
      <c r="AM141" s="188"/>
      <c r="AN141" s="191"/>
      <c r="AO141" s="189"/>
      <c r="AP141" s="188"/>
      <c r="AQ141" s="188"/>
      <c r="AR141" s="188"/>
      <c r="AS141" s="188"/>
      <c r="AT141" s="189"/>
      <c r="AU141" s="188"/>
      <c r="AV141" s="188"/>
      <c r="AW141" s="188"/>
      <c r="AX141" s="188"/>
      <c r="AY141" s="188"/>
      <c r="AZ141" s="188"/>
      <c r="BA141" s="192"/>
      <c r="BB141" s="179"/>
      <c r="BC141" s="25"/>
    </row>
    <row r="142" spans="1:55" ht="26.25" customHeight="1" thickBot="1" x14ac:dyDescent="0.2">
      <c r="A142" s="531" t="s">
        <v>170</v>
      </c>
      <c r="B142" s="531"/>
      <c r="C142" s="531"/>
      <c r="D142" s="531"/>
      <c r="E142" s="532"/>
      <c r="F142" s="17"/>
      <c r="G142" s="3"/>
      <c r="H142" s="5"/>
      <c r="I142" s="5"/>
      <c r="J142" s="4"/>
      <c r="K142" s="4"/>
      <c r="L142" s="4"/>
      <c r="M142" s="4"/>
      <c r="N142" s="4"/>
      <c r="O142" s="4"/>
      <c r="P142" s="24"/>
      <c r="Q142" s="24"/>
      <c r="R142" s="4"/>
      <c r="S142" s="4"/>
      <c r="T142" s="4"/>
      <c r="U142" s="4"/>
      <c r="V142" s="23"/>
      <c r="W142" s="4"/>
      <c r="X142" s="4"/>
      <c r="Y142" s="3"/>
      <c r="Z142" s="4"/>
      <c r="AA142" s="4"/>
      <c r="AB142" s="4"/>
      <c r="AC142" s="4"/>
      <c r="AD142" s="193"/>
      <c r="AE142" s="194"/>
      <c r="AF142" s="194"/>
      <c r="AG142" s="194"/>
      <c r="AH142" s="194"/>
      <c r="AI142" s="194"/>
      <c r="AJ142" s="195"/>
      <c r="AK142" s="194"/>
      <c r="AL142" s="196"/>
      <c r="AM142" s="194"/>
      <c r="AN142" s="194"/>
      <c r="AO142" s="194"/>
      <c r="AP142" s="197"/>
      <c r="AQ142" s="195"/>
      <c r="AR142" s="194"/>
      <c r="AS142" s="194"/>
      <c r="AT142" s="194"/>
      <c r="AU142" s="195"/>
      <c r="AV142" s="194"/>
      <c r="AW142" s="194"/>
      <c r="AX142" s="194"/>
      <c r="AY142" s="194"/>
      <c r="AZ142" s="194"/>
      <c r="BA142" s="198"/>
      <c r="BB142" s="179"/>
      <c r="BC142" s="25"/>
    </row>
    <row r="143" spans="1:55" ht="26.25" customHeight="1" x14ac:dyDescent="0.15">
      <c r="A143" s="531" t="s">
        <v>13</v>
      </c>
      <c r="B143" s="531"/>
      <c r="C143" s="531"/>
      <c r="D143" s="531"/>
      <c r="E143" s="532"/>
      <c r="F143" s="168"/>
      <c r="G143" s="19"/>
      <c r="H143" s="1"/>
      <c r="I143" s="148"/>
      <c r="J143" s="2"/>
      <c r="K143" s="2"/>
      <c r="L143" s="35"/>
      <c r="M143" s="2"/>
      <c r="N143" s="34"/>
      <c r="O143" s="148" t="s">
        <v>173</v>
      </c>
      <c r="P143" s="149" t="s">
        <v>174</v>
      </c>
      <c r="Q143" s="1"/>
      <c r="R143" s="1"/>
      <c r="S143" s="1"/>
      <c r="T143" s="148"/>
      <c r="U143" s="1"/>
      <c r="V143" s="1"/>
      <c r="W143" s="37"/>
      <c r="X143" s="1"/>
      <c r="Y143" s="19"/>
      <c r="Z143" s="1"/>
      <c r="AA143" s="1"/>
      <c r="AB143" s="4"/>
      <c r="AC143" s="4"/>
      <c r="AD143" s="180" t="s">
        <v>213</v>
      </c>
      <c r="AE143" s="180"/>
      <c r="AF143" s="180"/>
      <c r="AG143" s="180"/>
      <c r="AH143" s="180"/>
      <c r="AI143" s="180"/>
      <c r="AJ143" s="180"/>
      <c r="AK143" s="180"/>
      <c r="AL143" s="181"/>
      <c r="AM143" s="180"/>
      <c r="AN143" s="180"/>
      <c r="AO143" s="180"/>
      <c r="AP143" s="180"/>
      <c r="AQ143" s="199"/>
      <c r="AR143" s="183"/>
      <c r="AS143" s="183"/>
      <c r="AT143" s="183"/>
      <c r="AU143" s="183"/>
      <c r="AV143" s="183"/>
      <c r="AW143" s="200"/>
      <c r="AX143" s="201"/>
      <c r="AY143" s="201"/>
      <c r="AZ143" s="201"/>
      <c r="BA143" s="201"/>
      <c r="BB143" s="6"/>
      <c r="BC143" s="25"/>
    </row>
    <row r="144" spans="1:55" ht="26.25" customHeight="1" thickBot="1" x14ac:dyDescent="0.2">
      <c r="A144" s="531" t="s">
        <v>14</v>
      </c>
      <c r="B144" s="531"/>
      <c r="C144" s="531"/>
      <c r="D144" s="531"/>
      <c r="E144" s="532"/>
      <c r="F144" s="168"/>
      <c r="G144" s="19"/>
      <c r="H144" s="1"/>
      <c r="I144" s="2"/>
      <c r="J144" s="148"/>
      <c r="K144" s="34"/>
      <c r="L144" s="34"/>
      <c r="M144" s="2"/>
      <c r="N144" s="34"/>
      <c r="O144" s="37"/>
      <c r="P144" s="34"/>
      <c r="Q144" s="148" t="s">
        <v>173</v>
      </c>
      <c r="R144" s="149" t="s">
        <v>174</v>
      </c>
      <c r="S144" s="1"/>
      <c r="T144" s="1"/>
      <c r="U144" s="1"/>
      <c r="V144" s="34"/>
      <c r="W144" s="148"/>
      <c r="X144" s="1"/>
      <c r="Y144" s="19"/>
      <c r="Z144" s="1"/>
      <c r="AA144" s="1"/>
      <c r="AB144" s="4"/>
      <c r="AC144" s="4"/>
      <c r="AD144" s="4" t="s">
        <v>213</v>
      </c>
      <c r="AE144" s="4"/>
      <c r="AF144" s="4"/>
      <c r="AG144" s="4"/>
      <c r="AH144" s="4"/>
      <c r="AI144" s="4"/>
      <c r="AJ144" s="4"/>
      <c r="AK144" s="4"/>
      <c r="AL144" s="5"/>
      <c r="AM144" s="4"/>
      <c r="AN144" s="4"/>
      <c r="AO144" s="4"/>
      <c r="AP144" s="4"/>
      <c r="AQ144" s="202"/>
      <c r="AR144" s="203"/>
      <c r="AS144" s="203"/>
      <c r="AT144" s="203" t="s">
        <v>249</v>
      </c>
      <c r="AU144" s="203"/>
      <c r="AV144" s="203"/>
      <c r="AW144" s="204"/>
      <c r="AX144" s="188"/>
      <c r="AY144" s="188"/>
      <c r="AZ144" s="188"/>
      <c r="BA144" s="188"/>
      <c r="BB144" s="6"/>
      <c r="BC144" s="25"/>
    </row>
    <row r="145" spans="1:55" ht="26.25" customHeight="1" x14ac:dyDescent="0.15">
      <c r="A145" s="531" t="s">
        <v>8</v>
      </c>
      <c r="B145" s="531"/>
      <c r="C145" s="531"/>
      <c r="D145" s="531"/>
      <c r="E145" s="532"/>
      <c r="F145" s="17"/>
      <c r="G145" s="3"/>
      <c r="H145" s="4"/>
      <c r="I145" s="5"/>
      <c r="J145" s="23"/>
      <c r="K145" s="24"/>
      <c r="L145" s="4"/>
      <c r="M145" s="5"/>
      <c r="N145" s="23"/>
      <c r="O145" s="26"/>
      <c r="P145" s="23"/>
      <c r="Q145" s="26"/>
      <c r="R145" s="4"/>
      <c r="S145" s="4"/>
      <c r="T145" s="4"/>
      <c r="U145" s="4"/>
      <c r="V145" s="23"/>
      <c r="W145" s="26"/>
      <c r="X145" s="4"/>
      <c r="Y145" s="3"/>
      <c r="Z145" s="4"/>
      <c r="AA145" s="4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6"/>
      <c r="AM145" s="15"/>
      <c r="AN145" s="15"/>
      <c r="AO145" s="15"/>
      <c r="AP145" s="15"/>
      <c r="AQ145" s="4"/>
      <c r="AR145" s="4"/>
      <c r="AS145" s="4"/>
      <c r="AT145" s="4"/>
      <c r="AU145" s="4"/>
      <c r="AV145" s="4"/>
      <c r="AW145" s="4"/>
      <c r="AX145" s="180"/>
      <c r="AY145" s="180"/>
      <c r="AZ145" s="180"/>
      <c r="BA145" s="180"/>
      <c r="BB145" s="6"/>
      <c r="BC145" s="25"/>
    </row>
    <row r="146" spans="1:55" ht="17.25" customHeight="1" x14ac:dyDescent="0.15">
      <c r="E146" s="28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</row>
    <row r="147" spans="1:55" ht="40.5" customHeight="1" thickBot="1" x14ac:dyDescent="0.2">
      <c r="D147" s="30"/>
      <c r="E147" s="524">
        <v>8</v>
      </c>
      <c r="F147" s="524"/>
      <c r="G147" s="524">
        <v>9</v>
      </c>
      <c r="H147" s="524"/>
      <c r="I147" s="524">
        <v>10</v>
      </c>
      <c r="J147" s="524"/>
      <c r="K147" s="524">
        <v>11</v>
      </c>
      <c r="L147" s="524"/>
      <c r="M147" s="524">
        <v>12</v>
      </c>
      <c r="N147" s="524"/>
      <c r="O147" s="524">
        <v>13</v>
      </c>
      <c r="P147" s="524"/>
      <c r="Q147" s="524">
        <v>14</v>
      </c>
      <c r="R147" s="524"/>
      <c r="S147" s="524">
        <v>15</v>
      </c>
      <c r="T147" s="524"/>
      <c r="U147" s="524">
        <v>16</v>
      </c>
      <c r="V147" s="524"/>
      <c r="W147" s="524">
        <v>17</v>
      </c>
      <c r="X147" s="524"/>
      <c r="Y147" s="524">
        <v>18</v>
      </c>
      <c r="Z147" s="524"/>
      <c r="AA147" s="524">
        <v>19</v>
      </c>
      <c r="AB147" s="524"/>
      <c r="AC147" s="524">
        <v>20</v>
      </c>
      <c r="AD147" s="524"/>
      <c r="AE147" s="524">
        <v>21</v>
      </c>
      <c r="AF147" s="524"/>
      <c r="AG147" s="528">
        <v>22</v>
      </c>
      <c r="AH147" s="528"/>
      <c r="AI147" s="528">
        <v>23</v>
      </c>
      <c r="AJ147" s="528"/>
      <c r="AK147" s="537" t="s">
        <v>1</v>
      </c>
      <c r="AL147" s="528"/>
      <c r="AM147" s="528">
        <v>1</v>
      </c>
      <c r="AN147" s="528"/>
      <c r="AO147" s="528">
        <v>2</v>
      </c>
      <c r="AP147" s="528"/>
      <c r="AQ147" s="528">
        <v>3</v>
      </c>
      <c r="AR147" s="528"/>
      <c r="AS147" s="528">
        <v>4</v>
      </c>
      <c r="AT147" s="528"/>
      <c r="AU147" s="528">
        <v>5</v>
      </c>
      <c r="AV147" s="528"/>
      <c r="AW147" s="524">
        <v>6</v>
      </c>
      <c r="AX147" s="524"/>
      <c r="AY147" s="524">
        <v>7</v>
      </c>
      <c r="AZ147" s="524"/>
      <c r="BA147" s="524">
        <v>8</v>
      </c>
      <c r="BB147" s="524"/>
      <c r="BC147" s="142"/>
    </row>
    <row r="148" spans="1:55" ht="17.25" customHeight="1" thickBot="1" x14ac:dyDescent="0.2">
      <c r="AH148" s="525" t="s">
        <v>2</v>
      </c>
      <c r="AI148" s="526"/>
      <c r="AJ148" s="526"/>
      <c r="AK148" s="526"/>
      <c r="AL148" s="526"/>
      <c r="AM148" s="526"/>
      <c r="AN148" s="526"/>
      <c r="AO148" s="526"/>
      <c r="AP148" s="526"/>
      <c r="AQ148" s="526"/>
      <c r="AR148" s="526"/>
      <c r="AS148" s="526"/>
      <c r="AT148" s="526"/>
      <c r="AU148" s="527"/>
    </row>
    <row r="149" spans="1:55" ht="17.25" customHeight="1" x14ac:dyDescent="0.15">
      <c r="D149" s="144"/>
      <c r="E149" s="145"/>
      <c r="F149" s="145"/>
      <c r="G149" s="145"/>
      <c r="J149" s="145"/>
      <c r="K149" s="145"/>
      <c r="N149" s="145"/>
      <c r="O149" s="145"/>
      <c r="R149" s="146"/>
      <c r="S149" s="146"/>
      <c r="T149" s="146"/>
      <c r="U149" s="146"/>
      <c r="W149" s="147"/>
      <c r="X149" s="147"/>
      <c r="Y149" s="147"/>
      <c r="Z149" s="147"/>
      <c r="AB149" s="145"/>
      <c r="AC149" s="145"/>
      <c r="AF149" s="146"/>
      <c r="AG149" s="146"/>
      <c r="AH149" s="146"/>
      <c r="AI149" s="146"/>
      <c r="AW149" s="21"/>
      <c r="AX149" s="146"/>
      <c r="AY149" s="146"/>
      <c r="AZ149" s="146"/>
      <c r="BA149" s="146"/>
    </row>
    <row r="150" spans="1:55" ht="17.25" customHeight="1" x14ac:dyDescent="0.15">
      <c r="A150" s="20" t="s">
        <v>212</v>
      </c>
      <c r="C150" s="141"/>
      <c r="D150" s="141"/>
      <c r="E150" s="141"/>
      <c r="F150" s="141"/>
      <c r="G150" s="141"/>
    </row>
    <row r="151" spans="1:55" ht="17.25" customHeight="1" x14ac:dyDescent="0.15">
      <c r="F151" s="536">
        <v>0.35416666666666669</v>
      </c>
      <c r="G151" s="538"/>
      <c r="X151" s="536">
        <v>0.72916666666666663</v>
      </c>
      <c r="Y151" s="538"/>
      <c r="AC151" s="536"/>
      <c r="AD151" s="538"/>
      <c r="AK151" s="536">
        <v>1</v>
      </c>
      <c r="AL151" s="538"/>
      <c r="BB151" s="536">
        <v>0.35416666666666669</v>
      </c>
      <c r="BC151" s="538"/>
    </row>
    <row r="152" spans="1:55" ht="27" customHeight="1" x14ac:dyDescent="0.15">
      <c r="A152" s="531" t="s">
        <v>3</v>
      </c>
      <c r="B152" s="531"/>
      <c r="C152" s="531"/>
      <c r="D152" s="531"/>
      <c r="E152" s="532"/>
      <c r="F152" s="22"/>
      <c r="G152" s="32"/>
      <c r="H152" s="31"/>
      <c r="I152" s="33"/>
      <c r="J152" s="31"/>
      <c r="K152" s="33"/>
      <c r="L152" s="31"/>
      <c r="M152" s="33"/>
      <c r="N152" s="148" t="s">
        <v>173</v>
      </c>
      <c r="O152" s="149" t="s">
        <v>174</v>
      </c>
      <c r="P152" s="31"/>
      <c r="Q152" s="31"/>
      <c r="R152" s="31"/>
      <c r="S152" s="31"/>
      <c r="T152" s="31"/>
      <c r="U152" s="149"/>
      <c r="V152" s="31"/>
      <c r="W152" s="31"/>
      <c r="X152" s="31"/>
      <c r="Y152" s="32"/>
      <c r="Z152" s="31"/>
      <c r="AA152" s="31"/>
      <c r="AB152" s="4"/>
      <c r="AC152" s="4" t="s">
        <v>409</v>
      </c>
      <c r="AD152" s="4"/>
      <c r="AE152" s="4"/>
      <c r="AF152" s="4"/>
      <c r="AG152" s="4"/>
      <c r="AH152" s="4"/>
      <c r="AI152" s="4"/>
      <c r="AJ152" s="4"/>
      <c r="AK152" s="4"/>
      <c r="AL152" s="5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6"/>
      <c r="BC152" s="25"/>
    </row>
    <row r="153" spans="1:55" ht="27" customHeight="1" x14ac:dyDescent="0.15">
      <c r="A153" s="531" t="s">
        <v>11</v>
      </c>
      <c r="B153" s="531"/>
      <c r="C153" s="531"/>
      <c r="D153" s="531"/>
      <c r="E153" s="532"/>
      <c r="F153" s="7"/>
      <c r="G153" s="8"/>
      <c r="H153" s="9"/>
      <c r="I153" s="10"/>
      <c r="J153" s="10"/>
      <c r="K153" s="5"/>
      <c r="L153" s="5"/>
      <c r="M153" s="5"/>
      <c r="N153" s="23"/>
      <c r="O153" s="24"/>
      <c r="P153" s="4"/>
      <c r="Q153" s="4"/>
      <c r="R153" s="4"/>
      <c r="S153" s="4"/>
      <c r="T153" s="4"/>
      <c r="U153" s="4"/>
      <c r="V153" s="4"/>
      <c r="W153" s="4"/>
      <c r="X153" s="4"/>
      <c r="Y153" s="3"/>
      <c r="Z153" s="4"/>
      <c r="AA153" s="4"/>
      <c r="AB153" s="4"/>
      <c r="AC153" s="4" t="s">
        <v>306</v>
      </c>
      <c r="AD153" s="4"/>
      <c r="AE153" s="4"/>
      <c r="AF153" s="4"/>
      <c r="AG153" s="4"/>
      <c r="AH153" s="4"/>
      <c r="AI153" s="4"/>
      <c r="AJ153" s="4"/>
      <c r="AK153" s="4"/>
      <c r="AL153" s="5"/>
      <c r="AM153" s="4"/>
      <c r="AN153" s="4"/>
      <c r="AO153" s="4"/>
      <c r="AP153" s="4"/>
      <c r="AQ153" s="9"/>
      <c r="AR153" s="9"/>
      <c r="AS153" s="9"/>
      <c r="AT153" s="9"/>
      <c r="AU153" s="9"/>
      <c r="AV153" s="148" t="s">
        <v>173</v>
      </c>
      <c r="AW153" s="9"/>
      <c r="AX153" s="9"/>
      <c r="AY153" s="9"/>
      <c r="AZ153" s="9"/>
      <c r="BA153" s="9"/>
      <c r="BB153" s="6"/>
      <c r="BC153" s="25"/>
    </row>
    <row r="154" spans="1:55" ht="27" customHeight="1" x14ac:dyDescent="0.15">
      <c r="A154" s="531" t="s">
        <v>12</v>
      </c>
      <c r="B154" s="531"/>
      <c r="C154" s="531"/>
      <c r="D154" s="531"/>
      <c r="E154" s="532"/>
      <c r="F154" s="7"/>
      <c r="G154" s="8"/>
      <c r="H154" s="9"/>
      <c r="I154" s="10"/>
      <c r="J154" s="10"/>
      <c r="K154" s="5"/>
      <c r="L154" s="5"/>
      <c r="M154" s="5"/>
      <c r="N154" s="23"/>
      <c r="O154" s="24"/>
      <c r="P154" s="23"/>
      <c r="Q154" s="24"/>
      <c r="R154" s="4"/>
      <c r="S154" s="4"/>
      <c r="T154" s="4"/>
      <c r="U154" s="4"/>
      <c r="V154" s="23"/>
      <c r="W154" s="24"/>
      <c r="X154" s="4"/>
      <c r="Y154" s="3"/>
      <c r="Z154" s="4"/>
      <c r="AA154" s="4"/>
      <c r="AB154" s="4"/>
      <c r="AC154" s="4" t="s">
        <v>306</v>
      </c>
      <c r="AD154" s="4"/>
      <c r="AE154" s="4"/>
      <c r="AF154" s="4"/>
      <c r="AG154" s="4"/>
      <c r="AH154" s="4"/>
      <c r="AI154" s="4"/>
      <c r="AJ154" s="4"/>
      <c r="AK154" s="4"/>
      <c r="AL154" s="5"/>
      <c r="AM154" s="4"/>
      <c r="AN154" s="4"/>
      <c r="AO154" s="4"/>
      <c r="AP154" s="4"/>
      <c r="AQ154" s="9"/>
      <c r="AR154" s="9"/>
      <c r="AS154" s="9"/>
      <c r="AT154" s="9"/>
      <c r="AU154" s="9"/>
      <c r="AV154" s="9"/>
      <c r="AW154" s="148" t="s">
        <v>173</v>
      </c>
      <c r="AX154" s="9"/>
      <c r="AY154" s="9"/>
      <c r="AZ154" s="9"/>
      <c r="BA154" s="9"/>
      <c r="BB154" s="6"/>
      <c r="BC154" s="25"/>
    </row>
    <row r="155" spans="1:55" ht="27" customHeight="1" x14ac:dyDescent="0.15">
      <c r="A155" s="531" t="s">
        <v>170</v>
      </c>
      <c r="B155" s="531"/>
      <c r="C155" s="531"/>
      <c r="D155" s="531"/>
      <c r="E155" s="532"/>
      <c r="F155" s="7"/>
      <c r="G155" s="3"/>
      <c r="H155" s="4"/>
      <c r="I155" s="5"/>
      <c r="J155" s="23"/>
      <c r="K155" s="5"/>
      <c r="L155" s="5"/>
      <c r="M155" s="5"/>
      <c r="N155" s="23"/>
      <c r="O155" s="24"/>
      <c r="P155" s="23"/>
      <c r="Q155" s="24"/>
      <c r="R155" s="4"/>
      <c r="S155" s="4"/>
      <c r="T155" s="4"/>
      <c r="U155" s="4"/>
      <c r="V155" s="23"/>
      <c r="W155" s="24"/>
      <c r="X155" s="4"/>
      <c r="Y155" s="3"/>
      <c r="Z155" s="4"/>
      <c r="AA155" s="4"/>
      <c r="AB155" s="4"/>
      <c r="AC155" s="4" t="s">
        <v>388</v>
      </c>
      <c r="AD155" s="4"/>
      <c r="AE155" s="4"/>
      <c r="AF155" s="4"/>
      <c r="AG155" s="4"/>
      <c r="AH155" s="4"/>
      <c r="AI155" s="4"/>
      <c r="AJ155" s="4"/>
      <c r="AK155" s="4"/>
      <c r="AL155" s="5"/>
      <c r="AM155" s="4"/>
      <c r="AN155" s="4"/>
      <c r="AO155" s="4"/>
      <c r="AP155" s="4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6"/>
      <c r="BC155" s="25"/>
    </row>
    <row r="156" spans="1:55" ht="27" customHeight="1" x14ac:dyDescent="0.15">
      <c r="A156" s="531" t="s">
        <v>13</v>
      </c>
      <c r="B156" s="531"/>
      <c r="C156" s="531"/>
      <c r="D156" s="531"/>
      <c r="E156" s="532"/>
      <c r="F156" s="17"/>
      <c r="G156" s="3"/>
      <c r="H156" s="4"/>
      <c r="I156" s="5"/>
      <c r="J156" s="23"/>
      <c r="K156" s="35"/>
      <c r="L156" s="1"/>
      <c r="M156" s="2"/>
      <c r="N156" s="34"/>
      <c r="O156" s="34"/>
      <c r="P156" s="148" t="s">
        <v>173</v>
      </c>
      <c r="Q156" s="149" t="s">
        <v>174</v>
      </c>
      <c r="R156" s="1"/>
      <c r="S156" s="1"/>
      <c r="T156" s="1"/>
      <c r="U156" s="1"/>
      <c r="V156" s="34"/>
      <c r="W156" s="37"/>
      <c r="X156" s="1"/>
      <c r="Y156" s="19"/>
      <c r="Z156" s="1"/>
      <c r="AA156" s="1"/>
      <c r="AB156" s="4"/>
      <c r="AC156" s="4" t="s">
        <v>307</v>
      </c>
      <c r="AD156" s="4"/>
      <c r="AE156" s="4"/>
      <c r="AF156" s="4"/>
      <c r="AG156" s="4"/>
      <c r="AH156" s="4"/>
      <c r="AI156" s="4"/>
      <c r="AJ156" s="4"/>
      <c r="AK156" s="4"/>
      <c r="AL156" s="5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6"/>
      <c r="BC156" s="25"/>
    </row>
    <row r="157" spans="1:55" ht="27" customHeight="1" x14ac:dyDescent="0.15">
      <c r="A157" s="531" t="s">
        <v>14</v>
      </c>
      <c r="B157" s="531"/>
      <c r="C157" s="531"/>
      <c r="D157" s="531"/>
      <c r="E157" s="532"/>
      <c r="F157" s="17"/>
      <c r="G157" s="3"/>
      <c r="H157" s="4"/>
      <c r="I157" s="5"/>
      <c r="J157" s="23"/>
      <c r="K157" s="35"/>
      <c r="L157" s="1"/>
      <c r="M157" s="2"/>
      <c r="N157" s="34"/>
      <c r="O157" s="37"/>
      <c r="P157" s="37"/>
      <c r="Q157" s="1"/>
      <c r="R157" s="148" t="s">
        <v>173</v>
      </c>
      <c r="S157" s="149" t="s">
        <v>174</v>
      </c>
      <c r="T157" s="1"/>
      <c r="U157" s="1"/>
      <c r="V157" s="34"/>
      <c r="W157" s="37"/>
      <c r="X157" s="1"/>
      <c r="Y157" s="19"/>
      <c r="Z157" s="1"/>
      <c r="AA157" s="1"/>
      <c r="AB157" s="4"/>
      <c r="AC157" s="4" t="s">
        <v>307</v>
      </c>
      <c r="AD157" s="4"/>
      <c r="AE157" s="4"/>
      <c r="AF157" s="4"/>
      <c r="AG157" s="4"/>
      <c r="AH157" s="4"/>
      <c r="AI157" s="4"/>
      <c r="AJ157" s="4"/>
      <c r="AK157" s="4"/>
      <c r="AL157" s="5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6"/>
      <c r="BC157" s="25"/>
    </row>
    <row r="158" spans="1:55" ht="27" customHeight="1" x14ac:dyDescent="0.15">
      <c r="A158" s="531" t="s">
        <v>8</v>
      </c>
      <c r="B158" s="531"/>
      <c r="C158" s="531"/>
      <c r="D158" s="531"/>
      <c r="E158" s="532"/>
      <c r="F158" s="17"/>
      <c r="G158" s="3"/>
      <c r="H158" s="4"/>
      <c r="I158" s="5"/>
      <c r="J158" s="23"/>
      <c r="K158" s="24"/>
      <c r="L158" s="4"/>
      <c r="M158" s="5"/>
      <c r="N158" s="23"/>
      <c r="O158" s="26"/>
      <c r="P158" s="23"/>
      <c r="Q158" s="26"/>
      <c r="R158" s="4"/>
      <c r="S158" s="4"/>
      <c r="T158" s="4"/>
      <c r="U158" s="4"/>
      <c r="V158" s="23"/>
      <c r="W158" s="26"/>
      <c r="X158" s="4"/>
      <c r="Y158" s="3"/>
      <c r="Z158" s="4"/>
      <c r="AA158" s="4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6"/>
      <c r="AM158" s="15"/>
      <c r="AN158" s="15"/>
      <c r="AO158" s="15"/>
      <c r="AP158" s="15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6"/>
      <c r="BC158" s="25"/>
    </row>
    <row r="159" spans="1:55" ht="27" customHeight="1" x14ac:dyDescent="0.15">
      <c r="A159" s="539"/>
      <c r="B159" s="539"/>
      <c r="C159" s="539"/>
      <c r="D159" s="539"/>
      <c r="E159" s="540"/>
      <c r="F159" s="17"/>
      <c r="G159" s="3"/>
      <c r="H159" s="4"/>
      <c r="I159" s="5"/>
      <c r="J159" s="4"/>
      <c r="K159" s="5"/>
      <c r="L159" s="4"/>
      <c r="M159" s="5"/>
      <c r="N159" s="4"/>
      <c r="O159" s="143"/>
      <c r="P159" s="143"/>
      <c r="Q159" s="143"/>
      <c r="R159" s="4"/>
      <c r="S159" s="4"/>
      <c r="T159" s="4"/>
      <c r="U159" s="4"/>
      <c r="V159" s="4"/>
      <c r="W159" s="4"/>
      <c r="X159" s="18"/>
      <c r="Y159" s="3"/>
      <c r="Z159" s="4"/>
      <c r="AA159" s="4"/>
      <c r="AB159" s="4"/>
      <c r="AC159" s="4"/>
      <c r="AD159" s="143"/>
      <c r="AE159" s="143"/>
      <c r="AF159" s="143"/>
      <c r="AG159" s="4"/>
      <c r="AH159" s="4"/>
      <c r="AI159" s="4"/>
      <c r="AJ159" s="4"/>
      <c r="AK159" s="143"/>
      <c r="AL159" s="143"/>
      <c r="AM159" s="143"/>
      <c r="AN159" s="4"/>
      <c r="AO159" s="4"/>
      <c r="AP159" s="4"/>
      <c r="AQ159" s="143"/>
      <c r="AR159" s="143"/>
      <c r="AS159" s="143"/>
      <c r="AT159" s="4"/>
      <c r="AU159" s="4"/>
      <c r="AV159" s="4"/>
      <c r="AW159" s="143"/>
      <c r="AX159" s="143"/>
      <c r="AY159" s="143"/>
      <c r="AZ159" s="4"/>
      <c r="BA159" s="4"/>
      <c r="BB159" s="6"/>
      <c r="BC159" s="27"/>
    </row>
    <row r="160" spans="1:55" ht="17.25" customHeight="1" x14ac:dyDescent="0.15">
      <c r="E160" s="28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</row>
    <row r="161" spans="1:55" ht="17.25" customHeight="1" thickBot="1" x14ac:dyDescent="0.2">
      <c r="D161" s="30"/>
      <c r="E161" s="524">
        <v>8</v>
      </c>
      <c r="F161" s="524"/>
      <c r="G161" s="524">
        <v>9</v>
      </c>
      <c r="H161" s="524"/>
      <c r="I161" s="524">
        <v>10</v>
      </c>
      <c r="J161" s="524"/>
      <c r="K161" s="524">
        <v>11</v>
      </c>
      <c r="L161" s="524"/>
      <c r="M161" s="524">
        <v>12</v>
      </c>
      <c r="N161" s="524"/>
      <c r="O161" s="524">
        <v>13</v>
      </c>
      <c r="P161" s="524"/>
      <c r="Q161" s="524">
        <v>14</v>
      </c>
      <c r="R161" s="524"/>
      <c r="S161" s="524">
        <v>15</v>
      </c>
      <c r="T161" s="524"/>
      <c r="U161" s="524">
        <v>16</v>
      </c>
      <c r="V161" s="524"/>
      <c r="W161" s="524">
        <v>17</v>
      </c>
      <c r="X161" s="524"/>
      <c r="Y161" s="524">
        <v>18</v>
      </c>
      <c r="Z161" s="524"/>
      <c r="AA161" s="524">
        <v>19</v>
      </c>
      <c r="AB161" s="524"/>
      <c r="AC161" s="524">
        <v>20</v>
      </c>
      <c r="AD161" s="524"/>
      <c r="AE161" s="524">
        <v>21</v>
      </c>
      <c r="AF161" s="524"/>
      <c r="AG161" s="528">
        <v>22</v>
      </c>
      <c r="AH161" s="528"/>
      <c r="AI161" s="528">
        <v>23</v>
      </c>
      <c r="AJ161" s="528"/>
      <c r="AK161" s="537" t="s">
        <v>1</v>
      </c>
      <c r="AL161" s="528"/>
      <c r="AM161" s="528">
        <v>1</v>
      </c>
      <c r="AN161" s="528"/>
      <c r="AO161" s="528">
        <v>2</v>
      </c>
      <c r="AP161" s="528"/>
      <c r="AQ161" s="528">
        <v>3</v>
      </c>
      <c r="AR161" s="528"/>
      <c r="AS161" s="528">
        <v>4</v>
      </c>
      <c r="AT161" s="528"/>
      <c r="AU161" s="528">
        <v>5</v>
      </c>
      <c r="AV161" s="528"/>
      <c r="AW161" s="524">
        <v>6</v>
      </c>
      <c r="AX161" s="524"/>
      <c r="AY161" s="524">
        <v>7</v>
      </c>
      <c r="AZ161" s="524"/>
      <c r="BA161" s="524">
        <v>8</v>
      </c>
      <c r="BB161" s="524"/>
      <c r="BC161" s="151"/>
    </row>
    <row r="162" spans="1:55" ht="17.25" customHeight="1" thickBot="1" x14ac:dyDescent="0.2">
      <c r="AH162" s="525" t="s">
        <v>2</v>
      </c>
      <c r="AI162" s="526"/>
      <c r="AJ162" s="526"/>
      <c r="AK162" s="526"/>
      <c r="AL162" s="526"/>
      <c r="AM162" s="526"/>
      <c r="AN162" s="526"/>
      <c r="AO162" s="526"/>
      <c r="AP162" s="526"/>
      <c r="AQ162" s="526"/>
      <c r="AR162" s="526"/>
      <c r="AS162" s="526"/>
      <c r="AT162" s="526"/>
      <c r="AU162" s="527"/>
    </row>
    <row r="164" spans="1:55" ht="17.25" customHeight="1" x14ac:dyDescent="0.15">
      <c r="A164" s="20" t="s">
        <v>215</v>
      </c>
      <c r="C164" s="134"/>
      <c r="D164" s="134"/>
      <c r="E164" s="134"/>
      <c r="F164" s="134"/>
      <c r="G164" s="134"/>
    </row>
    <row r="165" spans="1:55" ht="17.25" customHeight="1" x14ac:dyDescent="0.15">
      <c r="F165" s="536">
        <v>0.35416666666666669</v>
      </c>
      <c r="G165" s="538"/>
      <c r="X165" s="536">
        <v>0.72916666666666663</v>
      </c>
      <c r="Y165" s="538"/>
      <c r="AC165" s="536"/>
      <c r="AD165" s="538"/>
      <c r="AK165" s="536">
        <v>1</v>
      </c>
      <c r="AL165" s="538"/>
      <c r="BB165" s="536">
        <v>0.35416666666666669</v>
      </c>
      <c r="BC165" s="538"/>
    </row>
    <row r="166" spans="1:55" ht="26.25" customHeight="1" x14ac:dyDescent="0.15">
      <c r="A166" s="531" t="s">
        <v>3</v>
      </c>
      <c r="B166" s="531"/>
      <c r="C166" s="531"/>
      <c r="D166" s="531"/>
      <c r="E166" s="532"/>
      <c r="F166" s="22"/>
      <c r="G166" s="32"/>
      <c r="H166" s="31"/>
      <c r="I166" s="33"/>
      <c r="J166" s="31"/>
      <c r="K166" s="33"/>
      <c r="L166" s="31"/>
      <c r="M166" s="33"/>
      <c r="N166" s="148" t="s">
        <v>173</v>
      </c>
      <c r="O166" s="149" t="s">
        <v>174</v>
      </c>
      <c r="P166" s="31"/>
      <c r="Q166" s="31"/>
      <c r="R166" s="31"/>
      <c r="S166" s="31"/>
      <c r="T166" s="31"/>
      <c r="U166" s="149"/>
      <c r="V166" s="31"/>
      <c r="W166" s="31"/>
      <c r="X166" s="31"/>
      <c r="Y166" s="32"/>
      <c r="Z166" s="4"/>
      <c r="AA166" s="4"/>
      <c r="AB166" s="4"/>
      <c r="AC166" s="4" t="s">
        <v>204</v>
      </c>
      <c r="AD166" s="4"/>
      <c r="AE166" s="4"/>
      <c r="AF166" s="4"/>
      <c r="AG166" s="4"/>
      <c r="AH166" s="4"/>
      <c r="AI166" s="4"/>
      <c r="AJ166" s="4"/>
      <c r="AK166" s="4"/>
      <c r="AL166" s="5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6"/>
      <c r="BC166" s="25"/>
    </row>
    <row r="167" spans="1:55" ht="26.25" customHeight="1" x14ac:dyDescent="0.15">
      <c r="A167" s="531" t="s">
        <v>11</v>
      </c>
      <c r="B167" s="531"/>
      <c r="C167" s="531"/>
      <c r="D167" s="531"/>
      <c r="E167" s="532"/>
      <c r="F167" s="7"/>
      <c r="G167" s="8"/>
      <c r="H167" s="9"/>
      <c r="I167" s="9"/>
      <c r="J167" s="9"/>
      <c r="K167" s="9"/>
      <c r="L167" s="9"/>
      <c r="M167" s="9"/>
      <c r="N167" s="9"/>
      <c r="O167" s="148" t="s">
        <v>173</v>
      </c>
      <c r="P167" s="149" t="s">
        <v>174</v>
      </c>
      <c r="Q167" s="9"/>
      <c r="R167" s="9"/>
      <c r="S167" s="9"/>
      <c r="T167" s="149"/>
      <c r="U167" s="9"/>
      <c r="V167" s="9"/>
      <c r="W167" s="9"/>
      <c r="X167" s="9"/>
      <c r="Y167" s="8"/>
      <c r="Z167" s="4"/>
      <c r="AA167" s="4"/>
      <c r="AB167" s="4"/>
      <c r="AC167" s="4" t="s">
        <v>216</v>
      </c>
      <c r="AD167" s="4"/>
      <c r="AE167" s="4"/>
      <c r="AF167" s="4"/>
      <c r="AG167" s="4"/>
      <c r="AH167" s="4"/>
      <c r="AI167" s="4"/>
      <c r="AJ167" s="4"/>
      <c r="AK167" s="4"/>
      <c r="AL167" s="5"/>
      <c r="AM167" s="4"/>
      <c r="AN167" s="4"/>
      <c r="AO167" s="4"/>
      <c r="AP167" s="4"/>
      <c r="AQ167" s="4"/>
      <c r="AR167" s="4"/>
      <c r="AS167" s="4"/>
      <c r="AT167" s="9"/>
      <c r="AU167" s="9"/>
      <c r="AV167" s="9"/>
      <c r="AW167" s="9"/>
      <c r="AX167" s="149"/>
      <c r="AY167" s="9"/>
      <c r="AZ167" s="9"/>
      <c r="BA167" s="9"/>
      <c r="BB167" s="6"/>
      <c r="BC167" s="25"/>
    </row>
    <row r="168" spans="1:55" ht="26.25" customHeight="1" x14ac:dyDescent="0.15">
      <c r="A168" s="531" t="s">
        <v>12</v>
      </c>
      <c r="B168" s="531"/>
      <c r="C168" s="531"/>
      <c r="D168" s="531"/>
      <c r="E168" s="532"/>
      <c r="F168" s="7"/>
      <c r="G168" s="8"/>
      <c r="H168" s="9"/>
      <c r="I168" s="9"/>
      <c r="J168" s="9"/>
      <c r="K168" s="148" t="s">
        <v>173</v>
      </c>
      <c r="L168" s="149" t="s">
        <v>174</v>
      </c>
      <c r="M168" s="9"/>
      <c r="N168" s="9"/>
      <c r="O168" s="9"/>
      <c r="P168" s="9"/>
      <c r="Q168" s="9"/>
      <c r="R168" s="9"/>
      <c r="S168" s="149"/>
      <c r="T168" s="9"/>
      <c r="U168" s="9"/>
      <c r="V168" s="9"/>
      <c r="W168" s="9"/>
      <c r="X168" s="9"/>
      <c r="Y168" s="8"/>
      <c r="Z168" s="4"/>
      <c r="AA168" s="4"/>
      <c r="AB168" s="4"/>
      <c r="AC168" s="4" t="s">
        <v>216</v>
      </c>
      <c r="AD168" s="4"/>
      <c r="AE168" s="4"/>
      <c r="AF168" s="4"/>
      <c r="AG168" s="4"/>
      <c r="AH168" s="4"/>
      <c r="AI168" s="4"/>
      <c r="AJ168" s="4"/>
      <c r="AK168" s="4"/>
      <c r="AL168" s="5"/>
      <c r="AM168" s="4"/>
      <c r="AN168" s="4"/>
      <c r="AO168" s="4"/>
      <c r="AP168" s="4"/>
      <c r="AQ168" s="4"/>
      <c r="AR168" s="4"/>
      <c r="AS168" s="4"/>
      <c r="AT168" s="9"/>
      <c r="AU168" s="9"/>
      <c r="AV168" s="9"/>
      <c r="AW168" s="149"/>
      <c r="AX168" s="9"/>
      <c r="AY168" s="9"/>
      <c r="AZ168" s="9"/>
      <c r="BA168" s="9"/>
      <c r="BB168" s="6"/>
      <c r="BC168" s="25"/>
    </row>
    <row r="169" spans="1:55" ht="26.25" customHeight="1" x14ac:dyDescent="0.15">
      <c r="A169" s="531" t="s">
        <v>170</v>
      </c>
      <c r="B169" s="531"/>
      <c r="C169" s="531"/>
      <c r="D169" s="531"/>
      <c r="E169" s="532"/>
      <c r="F169" s="7"/>
      <c r="G169" s="3"/>
      <c r="H169" s="4"/>
      <c r="I169" s="5"/>
      <c r="J169" s="23"/>
      <c r="K169" s="24"/>
      <c r="L169" s="4"/>
      <c r="M169" s="5"/>
      <c r="N169" s="23"/>
      <c r="O169" s="26"/>
      <c r="P169" s="23"/>
      <c r="Q169" s="26"/>
      <c r="R169" s="4"/>
      <c r="S169" s="4"/>
      <c r="T169" s="4"/>
      <c r="U169" s="4"/>
      <c r="V169" s="23"/>
      <c r="W169" s="26"/>
      <c r="X169" s="4"/>
      <c r="Y169" s="3"/>
      <c r="Z169" s="4"/>
      <c r="AA169" s="4"/>
      <c r="AB169" s="4"/>
      <c r="AC169" s="4" t="s">
        <v>390</v>
      </c>
      <c r="AD169" s="4"/>
      <c r="AE169" s="4"/>
      <c r="AF169" s="4"/>
      <c r="AG169" s="4"/>
      <c r="AH169" s="4"/>
      <c r="AI169" s="4"/>
      <c r="AJ169" s="4"/>
      <c r="AK169" s="4"/>
      <c r="AL169" s="5"/>
      <c r="AM169" s="4"/>
      <c r="AN169" s="4"/>
      <c r="AO169" s="4"/>
      <c r="AP169" s="4"/>
      <c r="AQ169" s="4"/>
      <c r="AR169" s="4"/>
      <c r="AS169" s="4"/>
      <c r="AT169" s="9"/>
      <c r="AU169" s="9"/>
      <c r="AV169" s="9"/>
      <c r="AW169" s="9"/>
      <c r="AX169" s="9"/>
      <c r="AY169" s="9"/>
      <c r="AZ169" s="9"/>
      <c r="BA169" s="9"/>
      <c r="BB169" s="6"/>
      <c r="BC169" s="25"/>
    </row>
    <row r="170" spans="1:55" ht="26.25" customHeight="1" x14ac:dyDescent="0.15">
      <c r="A170" s="531" t="s">
        <v>8</v>
      </c>
      <c r="B170" s="531"/>
      <c r="C170" s="531"/>
      <c r="D170" s="531"/>
      <c r="E170" s="532"/>
      <c r="F170" s="17"/>
      <c r="G170" s="3"/>
      <c r="H170" s="4"/>
      <c r="I170" s="5"/>
      <c r="J170" s="23"/>
      <c r="K170" s="24"/>
      <c r="L170" s="4"/>
      <c r="M170" s="5"/>
      <c r="N170" s="23"/>
      <c r="O170" s="26"/>
      <c r="P170" s="23"/>
      <c r="Q170" s="26"/>
      <c r="R170" s="4"/>
      <c r="S170" s="4"/>
      <c r="T170" s="4"/>
      <c r="U170" s="4"/>
      <c r="V170" s="23"/>
      <c r="W170" s="26"/>
      <c r="X170" s="4"/>
      <c r="Y170" s="3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6"/>
      <c r="AM170" s="15"/>
      <c r="AN170" s="15"/>
      <c r="AO170" s="15"/>
      <c r="AP170" s="15"/>
      <c r="AQ170" s="15"/>
      <c r="AR170" s="15"/>
      <c r="AS170" s="15"/>
      <c r="AT170" s="4"/>
      <c r="AU170" s="4"/>
      <c r="AV170" s="4"/>
      <c r="AW170" s="4"/>
      <c r="AX170" s="4"/>
      <c r="AY170" s="4"/>
      <c r="AZ170" s="4"/>
      <c r="BA170" s="4"/>
      <c r="BB170" s="6"/>
      <c r="BC170" s="25"/>
    </row>
    <row r="171" spans="1:55" ht="26.25" customHeight="1" x14ac:dyDescent="0.15">
      <c r="A171" s="539"/>
      <c r="B171" s="539"/>
      <c r="C171" s="539"/>
      <c r="D171" s="539"/>
      <c r="E171" s="540"/>
      <c r="F171" s="17"/>
      <c r="G171" s="3"/>
      <c r="H171" s="4"/>
      <c r="I171" s="5"/>
      <c r="J171" s="4"/>
      <c r="K171" s="5"/>
      <c r="L171" s="4"/>
      <c r="M171" s="5"/>
      <c r="N171" s="4"/>
      <c r="O171" s="143"/>
      <c r="P171" s="143"/>
      <c r="Q171" s="143"/>
      <c r="R171" s="4"/>
      <c r="S171" s="4"/>
      <c r="T171" s="4"/>
      <c r="U171" s="4"/>
      <c r="V171" s="4"/>
      <c r="W171" s="4"/>
      <c r="X171" s="18"/>
      <c r="Y171" s="3"/>
      <c r="Z171" s="4"/>
      <c r="AA171" s="4"/>
      <c r="AB171" s="4"/>
      <c r="AC171" s="4"/>
      <c r="AD171" s="143"/>
      <c r="AE171" s="143"/>
      <c r="AF171" s="143"/>
      <c r="AG171" s="4"/>
      <c r="AH171" s="4"/>
      <c r="AI171" s="4"/>
      <c r="AJ171" s="4"/>
      <c r="AK171" s="4"/>
      <c r="AL171" s="5"/>
      <c r="AM171" s="4"/>
      <c r="AN171" s="143"/>
      <c r="AO171" s="143"/>
      <c r="AP171" s="143"/>
      <c r="AQ171" s="143"/>
      <c r="AR171" s="143"/>
      <c r="AS171" s="143"/>
      <c r="AT171" s="4"/>
      <c r="AU171" s="4"/>
      <c r="AV171" s="4"/>
      <c r="AW171" s="143"/>
      <c r="AX171" s="143"/>
      <c r="AY171" s="143"/>
      <c r="AZ171" s="4"/>
      <c r="BA171" s="4"/>
      <c r="BB171" s="6"/>
      <c r="BC171" s="27"/>
    </row>
    <row r="172" spans="1:55" ht="17.25" customHeight="1" x14ac:dyDescent="0.15">
      <c r="E172" s="28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</row>
    <row r="173" spans="1:55" ht="40.5" customHeight="1" thickBot="1" x14ac:dyDescent="0.2">
      <c r="D173" s="30"/>
      <c r="E173" s="524">
        <v>8</v>
      </c>
      <c r="F173" s="524"/>
      <c r="G173" s="524">
        <v>9</v>
      </c>
      <c r="H173" s="524"/>
      <c r="I173" s="524">
        <v>10</v>
      </c>
      <c r="J173" s="524"/>
      <c r="K173" s="524">
        <v>11</v>
      </c>
      <c r="L173" s="524"/>
      <c r="M173" s="524">
        <v>12</v>
      </c>
      <c r="N173" s="524"/>
      <c r="O173" s="524">
        <v>13</v>
      </c>
      <c r="P173" s="524"/>
      <c r="Q173" s="524">
        <v>14</v>
      </c>
      <c r="R173" s="524"/>
      <c r="S173" s="524">
        <v>15</v>
      </c>
      <c r="T173" s="524"/>
      <c r="U173" s="524">
        <v>16</v>
      </c>
      <c r="V173" s="524"/>
      <c r="W173" s="524">
        <v>17</v>
      </c>
      <c r="X173" s="524"/>
      <c r="Y173" s="524">
        <v>18</v>
      </c>
      <c r="Z173" s="524"/>
      <c r="AA173" s="524">
        <v>19</v>
      </c>
      <c r="AB173" s="524"/>
      <c r="AC173" s="524">
        <v>20</v>
      </c>
      <c r="AD173" s="524"/>
      <c r="AE173" s="524">
        <v>21</v>
      </c>
      <c r="AF173" s="524"/>
      <c r="AG173" s="528">
        <v>22</v>
      </c>
      <c r="AH173" s="528"/>
      <c r="AI173" s="528">
        <v>23</v>
      </c>
      <c r="AJ173" s="528"/>
      <c r="AK173" s="537" t="s">
        <v>1</v>
      </c>
      <c r="AL173" s="528"/>
      <c r="AM173" s="528">
        <v>1</v>
      </c>
      <c r="AN173" s="528"/>
      <c r="AO173" s="528">
        <v>2</v>
      </c>
      <c r="AP173" s="528"/>
      <c r="AQ173" s="528">
        <v>3</v>
      </c>
      <c r="AR173" s="528"/>
      <c r="AS173" s="528">
        <v>4</v>
      </c>
      <c r="AT173" s="528"/>
      <c r="AU173" s="528">
        <v>5</v>
      </c>
      <c r="AV173" s="528"/>
      <c r="AW173" s="524">
        <v>6</v>
      </c>
      <c r="AX173" s="524"/>
      <c r="AY173" s="524">
        <v>7</v>
      </c>
      <c r="AZ173" s="524"/>
      <c r="BA173" s="524">
        <v>8</v>
      </c>
      <c r="BB173" s="524"/>
      <c r="BC173" s="151"/>
    </row>
    <row r="174" spans="1:55" ht="17.25" customHeight="1" thickBot="1" x14ac:dyDescent="0.2">
      <c r="AH174" s="525" t="s">
        <v>2</v>
      </c>
      <c r="AI174" s="526"/>
      <c r="AJ174" s="526"/>
      <c r="AK174" s="526"/>
      <c r="AL174" s="526"/>
      <c r="AM174" s="526"/>
      <c r="AN174" s="526"/>
      <c r="AO174" s="526"/>
      <c r="AP174" s="526"/>
      <c r="AQ174" s="526"/>
      <c r="AR174" s="526"/>
      <c r="AS174" s="526"/>
      <c r="AT174" s="526"/>
      <c r="AU174" s="527"/>
    </row>
    <row r="176" spans="1:55" ht="17.25" customHeight="1" x14ac:dyDescent="0.15">
      <c r="A176" s="20" t="s">
        <v>217</v>
      </c>
      <c r="C176" s="141"/>
      <c r="D176" s="141"/>
      <c r="E176" s="141"/>
      <c r="F176" s="141"/>
      <c r="G176" s="141"/>
    </row>
    <row r="177" spans="1:55" ht="17.25" customHeight="1" x14ac:dyDescent="0.15">
      <c r="F177" s="536">
        <v>0.35416666666666669</v>
      </c>
      <c r="G177" s="538"/>
      <c r="X177" s="536">
        <v>0.72916666666666663</v>
      </c>
      <c r="Y177" s="538"/>
      <c r="AC177" s="536"/>
      <c r="AD177" s="538"/>
      <c r="AK177" s="536">
        <v>1</v>
      </c>
      <c r="AL177" s="538"/>
      <c r="BB177" s="536">
        <v>0.35416666666666669</v>
      </c>
      <c r="BC177" s="538"/>
    </row>
    <row r="178" spans="1:55" ht="26.25" customHeight="1" x14ac:dyDescent="0.15">
      <c r="A178" s="531" t="s">
        <v>3</v>
      </c>
      <c r="B178" s="531"/>
      <c r="C178" s="531"/>
      <c r="D178" s="531"/>
      <c r="E178" s="532"/>
      <c r="F178" s="22"/>
      <c r="G178" s="32"/>
      <c r="H178" s="31"/>
      <c r="I178" s="33"/>
      <c r="J178" s="31"/>
      <c r="K178" s="33"/>
      <c r="L178" s="31"/>
      <c r="M178" s="33"/>
      <c r="N178" s="148" t="s">
        <v>173</v>
      </c>
      <c r="O178" s="149" t="s">
        <v>174</v>
      </c>
      <c r="P178" s="31"/>
      <c r="Q178" s="31"/>
      <c r="R178" s="31"/>
      <c r="S178" s="31"/>
      <c r="T178" s="31"/>
      <c r="U178" s="149"/>
      <c r="V178" s="31"/>
      <c r="W178" s="31"/>
      <c r="X178" s="31"/>
      <c r="Y178" s="32"/>
      <c r="Z178" s="4"/>
      <c r="AA178" s="4"/>
      <c r="AB178" s="4"/>
      <c r="AC178" s="4" t="s">
        <v>204</v>
      </c>
      <c r="AD178" s="4"/>
      <c r="AE178" s="4"/>
      <c r="AF178" s="4"/>
      <c r="AG178" s="4"/>
      <c r="AH178" s="4"/>
      <c r="AI178" s="4"/>
      <c r="AJ178" s="4"/>
      <c r="AK178" s="4"/>
      <c r="AL178" s="5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6"/>
      <c r="BC178" s="25"/>
    </row>
    <row r="179" spans="1:55" ht="26.25" customHeight="1" x14ac:dyDescent="0.15">
      <c r="A179" s="531" t="s">
        <v>11</v>
      </c>
      <c r="B179" s="531"/>
      <c r="C179" s="531"/>
      <c r="D179" s="531"/>
      <c r="E179" s="532"/>
      <c r="F179" s="17"/>
      <c r="G179" s="8"/>
      <c r="H179" s="9"/>
      <c r="I179" s="10"/>
      <c r="J179" s="148"/>
      <c r="K179" s="10"/>
      <c r="L179" s="9"/>
      <c r="M179" s="10"/>
      <c r="N179" s="11"/>
      <c r="O179" s="12"/>
      <c r="P179" s="148" t="s">
        <v>173</v>
      </c>
      <c r="Q179" s="149" t="s">
        <v>174</v>
      </c>
      <c r="R179" s="9"/>
      <c r="S179" s="9"/>
      <c r="T179" s="9"/>
      <c r="U179" s="9"/>
      <c r="V179" s="9"/>
      <c r="W179" s="9"/>
      <c r="X179" s="9"/>
      <c r="Y179" s="8"/>
      <c r="Z179" s="4"/>
      <c r="AA179" s="4"/>
      <c r="AB179" s="4"/>
      <c r="AC179" s="4" t="s">
        <v>204</v>
      </c>
      <c r="AD179" s="4"/>
      <c r="AE179" s="4"/>
      <c r="AF179" s="4"/>
      <c r="AG179" s="4"/>
      <c r="AH179" s="4"/>
      <c r="AI179" s="4"/>
      <c r="AJ179" s="4"/>
      <c r="AK179" s="4"/>
      <c r="AL179" s="5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6"/>
      <c r="BC179" s="25"/>
    </row>
    <row r="180" spans="1:55" ht="26.25" customHeight="1" x14ac:dyDescent="0.15">
      <c r="A180" s="531" t="s">
        <v>12</v>
      </c>
      <c r="B180" s="531"/>
      <c r="C180" s="531"/>
      <c r="D180" s="531"/>
      <c r="E180" s="532"/>
      <c r="F180" s="17"/>
      <c r="G180" s="8"/>
      <c r="H180" s="9"/>
      <c r="I180" s="10"/>
      <c r="J180" s="11"/>
      <c r="K180" s="11"/>
      <c r="L180" s="148" t="s">
        <v>173</v>
      </c>
      <c r="M180" s="149" t="s">
        <v>174</v>
      </c>
      <c r="N180" s="11"/>
      <c r="O180" s="12"/>
      <c r="P180" s="11"/>
      <c r="Q180" s="12"/>
      <c r="R180" s="12"/>
      <c r="S180" s="12"/>
      <c r="T180" s="149"/>
      <c r="U180" s="9"/>
      <c r="V180" s="11"/>
      <c r="W180" s="12"/>
      <c r="X180" s="9"/>
      <c r="Y180" s="8"/>
      <c r="Z180" s="4"/>
      <c r="AA180" s="4"/>
      <c r="AB180" s="4"/>
      <c r="AC180" s="4" t="s">
        <v>204</v>
      </c>
      <c r="AD180" s="4"/>
      <c r="AE180" s="4"/>
      <c r="AF180" s="4"/>
      <c r="AG180" s="4"/>
      <c r="AH180" s="4"/>
      <c r="AI180" s="4"/>
      <c r="AJ180" s="4"/>
      <c r="AK180" s="4"/>
      <c r="AL180" s="5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6"/>
      <c r="BC180" s="25"/>
    </row>
    <row r="181" spans="1:55" ht="26.25" customHeight="1" x14ac:dyDescent="0.15">
      <c r="A181" s="531" t="s">
        <v>8</v>
      </c>
      <c r="B181" s="531"/>
      <c r="C181" s="531"/>
      <c r="D181" s="531"/>
      <c r="E181" s="532"/>
      <c r="F181" s="13"/>
      <c r="G181" s="3"/>
      <c r="H181" s="4"/>
      <c r="I181" s="5"/>
      <c r="J181" s="23"/>
      <c r="K181" s="24"/>
      <c r="L181" s="4"/>
      <c r="M181" s="5"/>
      <c r="N181" s="23"/>
      <c r="O181" s="26"/>
      <c r="P181" s="23"/>
      <c r="Q181" s="26"/>
      <c r="R181" s="4"/>
      <c r="S181" s="4"/>
      <c r="T181" s="4"/>
      <c r="U181" s="4"/>
      <c r="V181" s="23"/>
      <c r="W181" s="26"/>
      <c r="X181" s="4"/>
      <c r="Y181" s="3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6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6"/>
      <c r="BC181" s="25"/>
    </row>
    <row r="182" spans="1:55" ht="26.25" customHeight="1" x14ac:dyDescent="0.15">
      <c r="E182" s="28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</row>
    <row r="183" spans="1:55" ht="26.25" customHeight="1" thickBot="1" x14ac:dyDescent="0.2">
      <c r="D183" s="30"/>
      <c r="E183" s="524">
        <v>8</v>
      </c>
      <c r="F183" s="524"/>
      <c r="G183" s="524">
        <v>9</v>
      </c>
      <c r="H183" s="524"/>
      <c r="I183" s="524">
        <v>10</v>
      </c>
      <c r="J183" s="524"/>
      <c r="K183" s="524">
        <v>11</v>
      </c>
      <c r="L183" s="524"/>
      <c r="M183" s="524">
        <v>12</v>
      </c>
      <c r="N183" s="524"/>
      <c r="O183" s="524">
        <v>13</v>
      </c>
      <c r="P183" s="524"/>
      <c r="Q183" s="524">
        <v>14</v>
      </c>
      <c r="R183" s="524"/>
      <c r="S183" s="524">
        <v>15</v>
      </c>
      <c r="T183" s="524"/>
      <c r="U183" s="524">
        <v>16</v>
      </c>
      <c r="V183" s="524"/>
      <c r="W183" s="524">
        <v>17</v>
      </c>
      <c r="X183" s="524"/>
      <c r="Y183" s="524">
        <v>18</v>
      </c>
      <c r="Z183" s="524"/>
      <c r="AA183" s="524">
        <v>19</v>
      </c>
      <c r="AB183" s="524"/>
      <c r="AC183" s="524">
        <v>20</v>
      </c>
      <c r="AD183" s="524"/>
      <c r="AE183" s="524">
        <v>21</v>
      </c>
      <c r="AF183" s="524"/>
      <c r="AG183" s="528">
        <v>22</v>
      </c>
      <c r="AH183" s="528"/>
      <c r="AI183" s="528">
        <v>23</v>
      </c>
      <c r="AJ183" s="528"/>
      <c r="AK183" s="537" t="s">
        <v>1</v>
      </c>
      <c r="AL183" s="528"/>
      <c r="AM183" s="528">
        <v>1</v>
      </c>
      <c r="AN183" s="528"/>
      <c r="AO183" s="528">
        <v>2</v>
      </c>
      <c r="AP183" s="528"/>
      <c r="AQ183" s="528">
        <v>3</v>
      </c>
      <c r="AR183" s="528"/>
      <c r="AS183" s="528">
        <v>4</v>
      </c>
      <c r="AT183" s="528"/>
      <c r="AU183" s="528">
        <v>5</v>
      </c>
      <c r="AV183" s="528"/>
      <c r="AW183" s="524">
        <v>6</v>
      </c>
      <c r="AX183" s="524"/>
      <c r="AY183" s="524">
        <v>7</v>
      </c>
      <c r="AZ183" s="524"/>
      <c r="BA183" s="524">
        <v>8</v>
      </c>
      <c r="BB183" s="524"/>
      <c r="BC183" s="151"/>
    </row>
    <row r="184" spans="1:55" ht="17.25" customHeight="1" thickBot="1" x14ac:dyDescent="0.2">
      <c r="AH184" s="525" t="s">
        <v>2</v>
      </c>
      <c r="AI184" s="526"/>
      <c r="AJ184" s="526"/>
      <c r="AK184" s="526"/>
      <c r="AL184" s="526"/>
      <c r="AM184" s="526"/>
      <c r="AN184" s="526"/>
      <c r="AO184" s="526"/>
      <c r="AP184" s="526"/>
      <c r="AQ184" s="526"/>
      <c r="AR184" s="526"/>
      <c r="AS184" s="526"/>
      <c r="AT184" s="526"/>
      <c r="AU184" s="527"/>
    </row>
    <row r="186" spans="1:55" ht="17.25" customHeight="1" x14ac:dyDescent="0.15">
      <c r="A186" s="20" t="s">
        <v>218</v>
      </c>
      <c r="C186" s="134"/>
      <c r="D186" s="134"/>
      <c r="E186" s="134"/>
      <c r="F186" s="134"/>
      <c r="G186" s="134"/>
    </row>
    <row r="187" spans="1:55" ht="17.25" customHeight="1" x14ac:dyDescent="0.15">
      <c r="F187" s="536">
        <v>0.35416666666666669</v>
      </c>
      <c r="G187" s="538"/>
      <c r="X187" s="536">
        <v>0.72916666666666663</v>
      </c>
      <c r="Y187" s="538"/>
      <c r="AC187" s="536"/>
      <c r="AD187" s="538"/>
      <c r="AK187" s="536">
        <v>1</v>
      </c>
      <c r="AL187" s="538"/>
      <c r="BB187" s="536">
        <v>0.35416666666666669</v>
      </c>
      <c r="BC187" s="538"/>
    </row>
    <row r="188" spans="1:55" ht="26.25" customHeight="1" x14ac:dyDescent="0.15">
      <c r="A188" s="531" t="s">
        <v>3</v>
      </c>
      <c r="B188" s="531"/>
      <c r="C188" s="531"/>
      <c r="D188" s="531"/>
      <c r="E188" s="532"/>
      <c r="F188" s="22"/>
      <c r="G188" s="32"/>
      <c r="H188" s="31"/>
      <c r="I188" s="33"/>
      <c r="J188" s="31"/>
      <c r="K188" s="33"/>
      <c r="L188" s="31"/>
      <c r="M188" s="33"/>
      <c r="N188" s="148" t="s">
        <v>173</v>
      </c>
      <c r="O188" s="149" t="s">
        <v>174</v>
      </c>
      <c r="P188" s="31"/>
      <c r="Q188" s="31"/>
      <c r="R188" s="31"/>
      <c r="S188" s="31"/>
      <c r="T188" s="31"/>
      <c r="U188" s="31"/>
      <c r="V188" s="31"/>
      <c r="W188" s="31"/>
      <c r="X188" s="31"/>
      <c r="Y188" s="3"/>
      <c r="Z188" s="4"/>
      <c r="AA188" s="4"/>
      <c r="AB188" s="4"/>
      <c r="AC188" s="4" t="s">
        <v>209</v>
      </c>
      <c r="AD188" s="4"/>
      <c r="AE188" s="4"/>
      <c r="AF188" s="4"/>
      <c r="AG188" s="4"/>
      <c r="AH188" s="4"/>
      <c r="AI188" s="4"/>
      <c r="AJ188" s="4"/>
      <c r="AK188" s="4"/>
      <c r="AL188" s="5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6"/>
      <c r="BC188" s="25"/>
    </row>
    <row r="189" spans="1:55" ht="26.25" customHeight="1" x14ac:dyDescent="0.15">
      <c r="A189" s="531" t="s">
        <v>0</v>
      </c>
      <c r="B189" s="531"/>
      <c r="C189" s="531"/>
      <c r="D189" s="531"/>
      <c r="E189" s="532"/>
      <c r="F189" s="17"/>
      <c r="G189" s="8"/>
      <c r="H189" s="9"/>
      <c r="I189" s="10"/>
      <c r="J189" s="9"/>
      <c r="K189" s="10"/>
      <c r="L189" s="9"/>
      <c r="M189" s="10"/>
      <c r="N189" s="11"/>
      <c r="O189" s="12"/>
      <c r="P189" s="148" t="s">
        <v>173</v>
      </c>
      <c r="Q189" s="149" t="s">
        <v>174</v>
      </c>
      <c r="R189" s="9"/>
      <c r="S189" s="9"/>
      <c r="T189" s="9"/>
      <c r="U189" s="9"/>
      <c r="V189" s="9"/>
      <c r="W189" s="9"/>
      <c r="X189" s="4"/>
      <c r="Y189" s="3"/>
      <c r="Z189" s="4"/>
      <c r="AA189" s="4"/>
      <c r="AB189" s="4"/>
      <c r="AC189" s="4" t="s">
        <v>223</v>
      </c>
      <c r="AD189" s="4"/>
      <c r="AE189" s="4"/>
      <c r="AF189" s="4"/>
      <c r="AG189" s="4"/>
      <c r="AH189" s="4"/>
      <c r="AI189" s="4"/>
      <c r="AJ189" s="4"/>
      <c r="AK189" s="4"/>
      <c r="AL189" s="5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6"/>
      <c r="BC189" s="25"/>
    </row>
    <row r="190" spans="1:55" ht="26.25" customHeight="1" x14ac:dyDescent="0.15">
      <c r="A190" s="531" t="s">
        <v>4</v>
      </c>
      <c r="B190" s="531"/>
      <c r="C190" s="531"/>
      <c r="D190" s="531"/>
      <c r="E190" s="532"/>
      <c r="F190" s="17"/>
      <c r="G190" s="8"/>
      <c r="H190" s="9"/>
      <c r="I190" s="10"/>
      <c r="J190" s="11"/>
      <c r="K190" s="12"/>
      <c r="L190" s="148" t="s">
        <v>173</v>
      </c>
      <c r="M190" s="149" t="s">
        <v>174</v>
      </c>
      <c r="N190" s="11"/>
      <c r="O190" s="12"/>
      <c r="P190" s="11"/>
      <c r="Q190" s="12"/>
      <c r="R190" s="12"/>
      <c r="S190" s="12"/>
      <c r="T190" s="9"/>
      <c r="U190" s="9"/>
      <c r="V190" s="11"/>
      <c r="W190" s="12"/>
      <c r="X190" s="4"/>
      <c r="Y190" s="3"/>
      <c r="Z190" s="4"/>
      <c r="AA190" s="4"/>
      <c r="AB190" s="4"/>
      <c r="AC190" s="4" t="s">
        <v>223</v>
      </c>
      <c r="AD190" s="4"/>
      <c r="AE190" s="4"/>
      <c r="AF190" s="4"/>
      <c r="AG190" s="4"/>
      <c r="AH190" s="4"/>
      <c r="AI190" s="4"/>
      <c r="AJ190" s="4"/>
      <c r="AK190" s="4"/>
      <c r="AL190" s="5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6"/>
      <c r="BC190" s="25"/>
    </row>
    <row r="191" spans="1:55" ht="26.25" customHeight="1" x14ac:dyDescent="0.15">
      <c r="A191" s="531" t="s">
        <v>8</v>
      </c>
      <c r="B191" s="531"/>
      <c r="C191" s="531"/>
      <c r="D191" s="531"/>
      <c r="E191" s="532"/>
      <c r="F191" s="13"/>
      <c r="G191" s="3"/>
      <c r="H191" s="4"/>
      <c r="I191" s="5"/>
      <c r="J191" s="23"/>
      <c r="K191" s="24"/>
      <c r="L191" s="4"/>
      <c r="M191" s="5"/>
      <c r="N191" s="23"/>
      <c r="O191" s="26"/>
      <c r="P191" s="23"/>
      <c r="Q191" s="26"/>
      <c r="R191" s="4"/>
      <c r="S191" s="4"/>
      <c r="T191" s="4"/>
      <c r="U191" s="4"/>
      <c r="V191" s="23"/>
      <c r="W191" s="26"/>
      <c r="X191" s="15"/>
      <c r="Y191" s="14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6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6"/>
      <c r="BC191" s="25"/>
    </row>
    <row r="192" spans="1:55" ht="17.25" customHeight="1" x14ac:dyDescent="0.15">
      <c r="E192" s="28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</row>
    <row r="193" spans="1:55" ht="40.5" customHeight="1" thickBot="1" x14ac:dyDescent="0.2">
      <c r="D193" s="30"/>
      <c r="E193" s="524">
        <v>8</v>
      </c>
      <c r="F193" s="524"/>
      <c r="G193" s="524">
        <v>9</v>
      </c>
      <c r="H193" s="524"/>
      <c r="I193" s="524">
        <v>10</v>
      </c>
      <c r="J193" s="524"/>
      <c r="K193" s="524">
        <v>11</v>
      </c>
      <c r="L193" s="524"/>
      <c r="M193" s="524">
        <v>12</v>
      </c>
      <c r="N193" s="524"/>
      <c r="O193" s="524">
        <v>13</v>
      </c>
      <c r="P193" s="524"/>
      <c r="Q193" s="524">
        <v>14</v>
      </c>
      <c r="R193" s="524"/>
      <c r="S193" s="524">
        <v>15</v>
      </c>
      <c r="T193" s="524"/>
      <c r="U193" s="524">
        <v>16</v>
      </c>
      <c r="V193" s="524"/>
      <c r="W193" s="524">
        <v>17</v>
      </c>
      <c r="X193" s="524"/>
      <c r="Y193" s="524">
        <v>18</v>
      </c>
      <c r="Z193" s="524"/>
      <c r="AA193" s="524">
        <v>19</v>
      </c>
      <c r="AB193" s="524"/>
      <c r="AC193" s="524">
        <v>20</v>
      </c>
      <c r="AD193" s="524"/>
      <c r="AE193" s="524">
        <v>21</v>
      </c>
      <c r="AF193" s="524"/>
      <c r="AG193" s="528">
        <v>22</v>
      </c>
      <c r="AH193" s="528"/>
      <c r="AI193" s="528">
        <v>23</v>
      </c>
      <c r="AJ193" s="528"/>
      <c r="AK193" s="537" t="s">
        <v>1</v>
      </c>
      <c r="AL193" s="528"/>
      <c r="AM193" s="528">
        <v>1</v>
      </c>
      <c r="AN193" s="528"/>
      <c r="AO193" s="528">
        <v>2</v>
      </c>
      <c r="AP193" s="528"/>
      <c r="AQ193" s="528">
        <v>3</v>
      </c>
      <c r="AR193" s="528"/>
      <c r="AS193" s="528">
        <v>4</v>
      </c>
      <c r="AT193" s="528"/>
      <c r="AU193" s="528">
        <v>5</v>
      </c>
      <c r="AV193" s="528"/>
      <c r="AW193" s="524">
        <v>6</v>
      </c>
      <c r="AX193" s="524"/>
      <c r="AY193" s="524">
        <v>7</v>
      </c>
      <c r="AZ193" s="524"/>
      <c r="BA193" s="524">
        <v>8</v>
      </c>
      <c r="BB193" s="524"/>
      <c r="BC193" s="151"/>
    </row>
    <row r="194" spans="1:55" ht="17.25" customHeight="1" thickBot="1" x14ac:dyDescent="0.2">
      <c r="AH194" s="525" t="s">
        <v>2</v>
      </c>
      <c r="AI194" s="526"/>
      <c r="AJ194" s="526"/>
      <c r="AK194" s="526"/>
      <c r="AL194" s="526"/>
      <c r="AM194" s="526"/>
      <c r="AN194" s="526"/>
      <c r="AO194" s="526"/>
      <c r="AP194" s="526"/>
      <c r="AQ194" s="526"/>
      <c r="AR194" s="526"/>
      <c r="AS194" s="526"/>
      <c r="AT194" s="526"/>
      <c r="AU194" s="527"/>
    </row>
    <row r="196" spans="1:55" ht="17.25" customHeight="1" x14ac:dyDescent="0.15">
      <c r="A196" s="20" t="s">
        <v>219</v>
      </c>
      <c r="C196" s="141"/>
      <c r="D196" s="141"/>
      <c r="E196" s="141"/>
      <c r="F196" s="141"/>
      <c r="G196" s="141"/>
    </row>
    <row r="197" spans="1:55" ht="17.25" customHeight="1" x14ac:dyDescent="0.15">
      <c r="F197" s="536">
        <v>0.35416666666666669</v>
      </c>
      <c r="G197" s="538"/>
      <c r="X197" s="536">
        <v>0.72916666666666663</v>
      </c>
      <c r="Y197" s="538"/>
      <c r="AC197" s="536"/>
      <c r="AD197" s="538"/>
      <c r="AK197" s="536">
        <v>1</v>
      </c>
      <c r="AL197" s="538"/>
      <c r="BB197" s="536">
        <v>0.35416666666666669</v>
      </c>
      <c r="BC197" s="538"/>
    </row>
    <row r="198" spans="1:55" ht="26.25" customHeight="1" x14ac:dyDescent="0.15">
      <c r="A198" s="531" t="s">
        <v>3</v>
      </c>
      <c r="B198" s="531"/>
      <c r="C198" s="531"/>
      <c r="D198" s="531"/>
      <c r="E198" s="532"/>
      <c r="F198" s="22"/>
      <c r="G198" s="32"/>
      <c r="H198" s="31"/>
      <c r="I198" s="33"/>
      <c r="J198" s="31"/>
      <c r="K198" s="33"/>
      <c r="L198" s="31"/>
      <c r="M198" s="33"/>
      <c r="N198" s="148" t="s">
        <v>173</v>
      </c>
      <c r="O198" s="149" t="s">
        <v>174</v>
      </c>
      <c r="P198" s="31"/>
      <c r="Q198" s="31"/>
      <c r="R198" s="31"/>
      <c r="S198" s="31"/>
      <c r="T198" s="31"/>
      <c r="U198" s="31"/>
      <c r="V198" s="31"/>
      <c r="W198" s="31"/>
      <c r="X198" s="31"/>
      <c r="Y198" s="3"/>
      <c r="Z198" s="4"/>
      <c r="AA198" s="4"/>
      <c r="AB198" s="4"/>
      <c r="AC198" s="4" t="s">
        <v>209</v>
      </c>
      <c r="AD198" s="4"/>
      <c r="AE198" s="4"/>
      <c r="AF198" s="4"/>
      <c r="AG198" s="4"/>
      <c r="AH198" s="4"/>
      <c r="AI198" s="4"/>
      <c r="AJ198" s="4"/>
      <c r="AK198" s="4"/>
      <c r="AL198" s="5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6"/>
      <c r="BC198" s="25"/>
    </row>
    <row r="199" spans="1:55" ht="26.25" customHeight="1" x14ac:dyDescent="0.15">
      <c r="A199" s="531" t="s">
        <v>0</v>
      </c>
      <c r="B199" s="531"/>
      <c r="C199" s="531"/>
      <c r="D199" s="531"/>
      <c r="E199" s="532"/>
      <c r="F199" s="17"/>
      <c r="G199" s="8"/>
      <c r="H199" s="9"/>
      <c r="I199" s="10"/>
      <c r="J199" s="9"/>
      <c r="K199" s="10"/>
      <c r="L199" s="9"/>
      <c r="M199" s="10"/>
      <c r="N199" s="11"/>
      <c r="O199" s="12"/>
      <c r="P199" s="148" t="s">
        <v>173</v>
      </c>
      <c r="Q199" s="149" t="s">
        <v>174</v>
      </c>
      <c r="R199" s="9"/>
      <c r="S199" s="9"/>
      <c r="T199" s="9"/>
      <c r="U199" s="9"/>
      <c r="V199" s="9"/>
      <c r="W199" s="9"/>
      <c r="X199" s="4"/>
      <c r="Y199" s="3"/>
      <c r="Z199" s="4"/>
      <c r="AA199" s="4"/>
      <c r="AB199" s="4"/>
      <c r="AC199" s="4" t="s">
        <v>223</v>
      </c>
      <c r="AD199" s="4"/>
      <c r="AE199" s="4"/>
      <c r="AF199" s="4"/>
      <c r="AG199" s="4"/>
      <c r="AH199" s="4"/>
      <c r="AI199" s="4"/>
      <c r="AJ199" s="4"/>
      <c r="AK199" s="4"/>
      <c r="AL199" s="5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6"/>
      <c r="BC199" s="25"/>
    </row>
    <row r="200" spans="1:55" ht="26.25" customHeight="1" x14ac:dyDescent="0.15">
      <c r="A200" s="531" t="s">
        <v>4</v>
      </c>
      <c r="B200" s="531"/>
      <c r="C200" s="531"/>
      <c r="D200" s="531"/>
      <c r="E200" s="532"/>
      <c r="F200" s="17"/>
      <c r="G200" s="8"/>
      <c r="H200" s="9"/>
      <c r="I200" s="10"/>
      <c r="J200" s="11"/>
      <c r="K200" s="12"/>
      <c r="L200" s="148" t="s">
        <v>173</v>
      </c>
      <c r="M200" s="149" t="s">
        <v>174</v>
      </c>
      <c r="N200" s="11"/>
      <c r="O200" s="12"/>
      <c r="P200" s="11"/>
      <c r="Q200" s="12"/>
      <c r="R200" s="12"/>
      <c r="S200" s="12"/>
      <c r="T200" s="9"/>
      <c r="U200" s="9"/>
      <c r="V200" s="11"/>
      <c r="W200" s="12"/>
      <c r="X200" s="4"/>
      <c r="Y200" s="3"/>
      <c r="Z200" s="4"/>
      <c r="AA200" s="4"/>
      <c r="AB200" s="4"/>
      <c r="AC200" s="4" t="s">
        <v>223</v>
      </c>
      <c r="AD200" s="4"/>
      <c r="AE200" s="4"/>
      <c r="AF200" s="4"/>
      <c r="AG200" s="4"/>
      <c r="AH200" s="4"/>
      <c r="AI200" s="4"/>
      <c r="AJ200" s="4"/>
      <c r="AK200" s="4"/>
      <c r="AL200" s="5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6"/>
      <c r="BC200" s="25"/>
    </row>
    <row r="201" spans="1:55" ht="26.25" customHeight="1" x14ac:dyDescent="0.15">
      <c r="A201" s="531" t="s">
        <v>8</v>
      </c>
      <c r="B201" s="531"/>
      <c r="C201" s="531"/>
      <c r="D201" s="531"/>
      <c r="E201" s="532"/>
      <c r="F201" s="13"/>
      <c r="G201" s="3"/>
      <c r="H201" s="4"/>
      <c r="I201" s="5"/>
      <c r="J201" s="23"/>
      <c r="K201" s="24"/>
      <c r="L201" s="4"/>
      <c r="M201" s="5"/>
      <c r="N201" s="23"/>
      <c r="O201" s="26"/>
      <c r="P201" s="23"/>
      <c r="Q201" s="26"/>
      <c r="R201" s="4"/>
      <c r="S201" s="4"/>
      <c r="T201" s="4"/>
      <c r="U201" s="4"/>
      <c r="V201" s="23"/>
      <c r="W201" s="26"/>
      <c r="X201" s="15"/>
      <c r="Y201" s="14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6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6"/>
      <c r="BC201" s="25"/>
    </row>
    <row r="202" spans="1:55" ht="17.25" customHeight="1" x14ac:dyDescent="0.15">
      <c r="E202" s="28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</row>
    <row r="203" spans="1:55" ht="40.5" customHeight="1" thickBot="1" x14ac:dyDescent="0.2">
      <c r="D203" s="30"/>
      <c r="E203" s="524">
        <v>8</v>
      </c>
      <c r="F203" s="524"/>
      <c r="G203" s="524">
        <v>9</v>
      </c>
      <c r="H203" s="524"/>
      <c r="I203" s="524">
        <v>10</v>
      </c>
      <c r="J203" s="524"/>
      <c r="K203" s="524">
        <v>11</v>
      </c>
      <c r="L203" s="524"/>
      <c r="M203" s="524">
        <v>12</v>
      </c>
      <c r="N203" s="524"/>
      <c r="O203" s="524">
        <v>13</v>
      </c>
      <c r="P203" s="524"/>
      <c r="Q203" s="524">
        <v>14</v>
      </c>
      <c r="R203" s="524"/>
      <c r="S203" s="524">
        <v>15</v>
      </c>
      <c r="T203" s="524"/>
      <c r="U203" s="524">
        <v>16</v>
      </c>
      <c r="V203" s="524"/>
      <c r="W203" s="524">
        <v>17</v>
      </c>
      <c r="X203" s="524"/>
      <c r="Y203" s="524">
        <v>18</v>
      </c>
      <c r="Z203" s="524"/>
      <c r="AA203" s="524">
        <v>19</v>
      </c>
      <c r="AB203" s="524"/>
      <c r="AC203" s="524">
        <v>20</v>
      </c>
      <c r="AD203" s="524"/>
      <c r="AE203" s="524">
        <v>21</v>
      </c>
      <c r="AF203" s="524"/>
      <c r="AG203" s="528">
        <v>22</v>
      </c>
      <c r="AH203" s="528"/>
      <c r="AI203" s="528">
        <v>23</v>
      </c>
      <c r="AJ203" s="528"/>
      <c r="AK203" s="537" t="s">
        <v>1</v>
      </c>
      <c r="AL203" s="528"/>
      <c r="AM203" s="528">
        <v>1</v>
      </c>
      <c r="AN203" s="528"/>
      <c r="AO203" s="528">
        <v>2</v>
      </c>
      <c r="AP203" s="528"/>
      <c r="AQ203" s="528">
        <v>3</v>
      </c>
      <c r="AR203" s="528"/>
      <c r="AS203" s="528">
        <v>4</v>
      </c>
      <c r="AT203" s="528"/>
      <c r="AU203" s="528">
        <v>5</v>
      </c>
      <c r="AV203" s="528"/>
      <c r="AW203" s="524">
        <v>6</v>
      </c>
      <c r="AX203" s="524"/>
      <c r="AY203" s="524">
        <v>7</v>
      </c>
      <c r="AZ203" s="524"/>
      <c r="BA203" s="524">
        <v>8</v>
      </c>
      <c r="BB203" s="524"/>
      <c r="BC203" s="151"/>
    </row>
    <row r="204" spans="1:55" ht="17.25" customHeight="1" thickBot="1" x14ac:dyDescent="0.2">
      <c r="AH204" s="525" t="s">
        <v>2</v>
      </c>
      <c r="AI204" s="526"/>
      <c r="AJ204" s="526"/>
      <c r="AK204" s="526"/>
      <c r="AL204" s="526"/>
      <c r="AM204" s="526"/>
      <c r="AN204" s="526"/>
      <c r="AO204" s="526"/>
      <c r="AP204" s="526"/>
      <c r="AQ204" s="526"/>
      <c r="AR204" s="526"/>
      <c r="AS204" s="526"/>
      <c r="AT204" s="526"/>
      <c r="AU204" s="527"/>
    </row>
    <row r="206" spans="1:55" ht="17.25" customHeight="1" x14ac:dyDescent="0.15">
      <c r="A206" s="20" t="s">
        <v>220</v>
      </c>
      <c r="C206" s="141"/>
      <c r="D206" s="141"/>
      <c r="E206" s="141"/>
      <c r="F206" s="141"/>
      <c r="G206" s="141"/>
    </row>
    <row r="207" spans="1:55" ht="17.25" customHeight="1" x14ac:dyDescent="0.15">
      <c r="F207" s="536">
        <v>0.35416666666666669</v>
      </c>
      <c r="G207" s="538"/>
      <c r="X207" s="536">
        <v>0.72916666666666663</v>
      </c>
      <c r="Y207" s="538"/>
      <c r="AC207" s="536"/>
      <c r="AD207" s="538"/>
      <c r="AK207" s="536">
        <v>1</v>
      </c>
      <c r="AL207" s="538"/>
      <c r="BB207" s="536">
        <v>0.35416666666666669</v>
      </c>
      <c r="BC207" s="538"/>
    </row>
    <row r="208" spans="1:55" ht="26.25" customHeight="1" x14ac:dyDescent="0.15">
      <c r="A208" s="531" t="s">
        <v>3</v>
      </c>
      <c r="B208" s="531"/>
      <c r="C208" s="531"/>
      <c r="D208" s="531"/>
      <c r="E208" s="532"/>
      <c r="F208" s="22"/>
      <c r="G208" s="32"/>
      <c r="H208" s="31"/>
      <c r="I208" s="33"/>
      <c r="J208" s="31"/>
      <c r="K208" s="33"/>
      <c r="L208" s="31"/>
      <c r="M208" s="33"/>
      <c r="N208" s="148" t="s">
        <v>173</v>
      </c>
      <c r="O208" s="149" t="s">
        <v>174</v>
      </c>
      <c r="P208" s="31"/>
      <c r="Q208" s="31"/>
      <c r="R208" s="31"/>
      <c r="S208" s="31"/>
      <c r="T208" s="31"/>
      <c r="U208" s="31"/>
      <c r="V208" s="31"/>
      <c r="W208" s="31"/>
      <c r="X208" s="31"/>
      <c r="Y208" s="3"/>
      <c r="Z208" s="4"/>
      <c r="AA208" s="4"/>
      <c r="AB208" s="4"/>
      <c r="AC208" s="4" t="s">
        <v>209</v>
      </c>
      <c r="AD208" s="4"/>
      <c r="AE208" s="4"/>
      <c r="AF208" s="4"/>
      <c r="AG208" s="4"/>
      <c r="AH208" s="4"/>
      <c r="AI208" s="4"/>
      <c r="AJ208" s="4"/>
      <c r="AK208" s="4"/>
      <c r="AL208" s="5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6"/>
      <c r="BC208" s="25"/>
    </row>
    <row r="209" spans="1:55" ht="26.25" customHeight="1" x14ac:dyDescent="0.15">
      <c r="A209" s="531" t="s">
        <v>0</v>
      </c>
      <c r="B209" s="531"/>
      <c r="C209" s="531"/>
      <c r="D209" s="531"/>
      <c r="E209" s="532"/>
      <c r="F209" s="17"/>
      <c r="G209" s="8"/>
      <c r="H209" s="9"/>
      <c r="I209" s="10"/>
      <c r="J209" s="9"/>
      <c r="K209" s="10"/>
      <c r="L209" s="9"/>
      <c r="M209" s="10"/>
      <c r="N209" s="11"/>
      <c r="O209" s="12"/>
      <c r="P209" s="148" t="s">
        <v>173</v>
      </c>
      <c r="Q209" s="149" t="s">
        <v>174</v>
      </c>
      <c r="R209" s="9"/>
      <c r="S209" s="9"/>
      <c r="T209" s="9"/>
      <c r="U209" s="9"/>
      <c r="V209" s="9"/>
      <c r="W209" s="9"/>
      <c r="X209" s="4"/>
      <c r="Y209" s="3"/>
      <c r="Z209" s="4"/>
      <c r="AA209" s="4"/>
      <c r="AB209" s="4"/>
      <c r="AC209" s="4" t="s">
        <v>223</v>
      </c>
      <c r="AD209" s="4"/>
      <c r="AE209" s="4"/>
      <c r="AF209" s="4"/>
      <c r="AG209" s="4"/>
      <c r="AH209" s="4"/>
      <c r="AI209" s="4"/>
      <c r="AJ209" s="4"/>
      <c r="AK209" s="4"/>
      <c r="AL209" s="5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6"/>
      <c r="BC209" s="25"/>
    </row>
    <row r="210" spans="1:55" ht="26.25" customHeight="1" x14ac:dyDescent="0.15">
      <c r="A210" s="531" t="s">
        <v>4</v>
      </c>
      <c r="B210" s="531"/>
      <c r="C210" s="531"/>
      <c r="D210" s="531"/>
      <c r="E210" s="532"/>
      <c r="F210" s="17"/>
      <c r="G210" s="8"/>
      <c r="H210" s="9"/>
      <c r="I210" s="10"/>
      <c r="J210" s="11"/>
      <c r="K210" s="12"/>
      <c r="L210" s="148" t="s">
        <v>173</v>
      </c>
      <c r="M210" s="149" t="s">
        <v>174</v>
      </c>
      <c r="N210" s="11"/>
      <c r="O210" s="12"/>
      <c r="P210" s="11"/>
      <c r="Q210" s="12"/>
      <c r="R210" s="12"/>
      <c r="S210" s="12"/>
      <c r="T210" s="9"/>
      <c r="U210" s="9"/>
      <c r="V210" s="11"/>
      <c r="W210" s="12"/>
      <c r="X210" s="4"/>
      <c r="Y210" s="3"/>
      <c r="Z210" s="4"/>
      <c r="AA210" s="4"/>
      <c r="AB210" s="4"/>
      <c r="AC210" s="4" t="s">
        <v>223</v>
      </c>
      <c r="AD210" s="4"/>
      <c r="AE210" s="4"/>
      <c r="AF210" s="4"/>
      <c r="AG210" s="4"/>
      <c r="AH210" s="4"/>
      <c r="AI210" s="4"/>
      <c r="AJ210" s="4"/>
      <c r="AK210" s="4"/>
      <c r="AL210" s="5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6"/>
      <c r="BC210" s="25"/>
    </row>
    <row r="211" spans="1:55" ht="26.25" customHeight="1" x14ac:dyDescent="0.15">
      <c r="A211" s="531" t="s">
        <v>8</v>
      </c>
      <c r="B211" s="531"/>
      <c r="C211" s="531"/>
      <c r="D211" s="531"/>
      <c r="E211" s="532"/>
      <c r="F211" s="13"/>
      <c r="G211" s="3"/>
      <c r="H211" s="4"/>
      <c r="I211" s="5"/>
      <c r="J211" s="23"/>
      <c r="K211" s="24"/>
      <c r="L211" s="4"/>
      <c r="M211" s="5"/>
      <c r="N211" s="23"/>
      <c r="O211" s="26"/>
      <c r="P211" s="23"/>
      <c r="Q211" s="26"/>
      <c r="R211" s="4"/>
      <c r="S211" s="4"/>
      <c r="T211" s="4"/>
      <c r="U211" s="4"/>
      <c r="V211" s="23"/>
      <c r="W211" s="26"/>
      <c r="X211" s="15"/>
      <c r="Y211" s="14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6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6"/>
      <c r="BC211" s="25"/>
    </row>
    <row r="212" spans="1:55" ht="17.25" customHeight="1" x14ac:dyDescent="0.15">
      <c r="E212" s="28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</row>
    <row r="213" spans="1:55" ht="40.5" customHeight="1" thickBot="1" x14ac:dyDescent="0.2">
      <c r="D213" s="30"/>
      <c r="E213" s="524">
        <v>8</v>
      </c>
      <c r="F213" s="524"/>
      <c r="G213" s="524">
        <v>9</v>
      </c>
      <c r="H213" s="524"/>
      <c r="I213" s="524">
        <v>10</v>
      </c>
      <c r="J213" s="524"/>
      <c r="K213" s="524">
        <v>11</v>
      </c>
      <c r="L213" s="524"/>
      <c r="M213" s="524">
        <v>12</v>
      </c>
      <c r="N213" s="524"/>
      <c r="O213" s="524">
        <v>13</v>
      </c>
      <c r="P213" s="524"/>
      <c r="Q213" s="524">
        <v>14</v>
      </c>
      <c r="R213" s="524"/>
      <c r="S213" s="524">
        <v>15</v>
      </c>
      <c r="T213" s="524"/>
      <c r="U213" s="524">
        <v>16</v>
      </c>
      <c r="V213" s="524"/>
      <c r="W213" s="524">
        <v>17</v>
      </c>
      <c r="X213" s="524"/>
      <c r="Y213" s="524">
        <v>18</v>
      </c>
      <c r="Z213" s="524"/>
      <c r="AA213" s="524">
        <v>19</v>
      </c>
      <c r="AB213" s="524"/>
      <c r="AC213" s="524">
        <v>20</v>
      </c>
      <c r="AD213" s="524"/>
      <c r="AE213" s="524">
        <v>21</v>
      </c>
      <c r="AF213" s="524"/>
      <c r="AG213" s="528">
        <v>22</v>
      </c>
      <c r="AH213" s="528"/>
      <c r="AI213" s="528">
        <v>23</v>
      </c>
      <c r="AJ213" s="528"/>
      <c r="AK213" s="537" t="s">
        <v>1</v>
      </c>
      <c r="AL213" s="528"/>
      <c r="AM213" s="528">
        <v>1</v>
      </c>
      <c r="AN213" s="528"/>
      <c r="AO213" s="528">
        <v>2</v>
      </c>
      <c r="AP213" s="528"/>
      <c r="AQ213" s="528">
        <v>3</v>
      </c>
      <c r="AR213" s="528"/>
      <c r="AS213" s="528">
        <v>4</v>
      </c>
      <c r="AT213" s="528"/>
      <c r="AU213" s="528">
        <v>5</v>
      </c>
      <c r="AV213" s="528"/>
      <c r="AW213" s="524">
        <v>6</v>
      </c>
      <c r="AX213" s="524"/>
      <c r="AY213" s="524">
        <v>7</v>
      </c>
      <c r="AZ213" s="524"/>
      <c r="BA213" s="524">
        <v>8</v>
      </c>
      <c r="BB213" s="524"/>
      <c r="BC213" s="151"/>
    </row>
    <row r="214" spans="1:55" ht="17.25" customHeight="1" thickBot="1" x14ac:dyDescent="0.2">
      <c r="AH214" s="525" t="s">
        <v>2</v>
      </c>
      <c r="AI214" s="526"/>
      <c r="AJ214" s="526"/>
      <c r="AK214" s="526"/>
      <c r="AL214" s="526"/>
      <c r="AM214" s="526"/>
      <c r="AN214" s="526"/>
      <c r="AO214" s="526"/>
      <c r="AP214" s="526"/>
      <c r="AQ214" s="526"/>
      <c r="AR214" s="526"/>
      <c r="AS214" s="526"/>
      <c r="AT214" s="526"/>
      <c r="AU214" s="527"/>
    </row>
    <row r="216" spans="1:55" ht="17.25" customHeight="1" x14ac:dyDescent="0.15">
      <c r="A216" s="20" t="s">
        <v>221</v>
      </c>
      <c r="C216" s="134"/>
      <c r="D216" s="134"/>
      <c r="E216" s="134"/>
      <c r="F216" s="134"/>
      <c r="G216" s="134"/>
    </row>
    <row r="217" spans="1:55" ht="17.25" customHeight="1" x14ac:dyDescent="0.15">
      <c r="F217" s="536">
        <v>0.35416666666666669</v>
      </c>
      <c r="G217" s="538"/>
      <c r="X217" s="536">
        <v>0.72916666666666663</v>
      </c>
      <c r="Y217" s="538"/>
      <c r="AC217" s="536"/>
      <c r="AD217" s="538"/>
      <c r="AK217" s="536">
        <v>1</v>
      </c>
      <c r="AL217" s="538"/>
      <c r="BB217" s="536">
        <v>0.35416666666666669</v>
      </c>
      <c r="BC217" s="538"/>
    </row>
    <row r="218" spans="1:55" ht="26.25" customHeight="1" x14ac:dyDescent="0.15">
      <c r="A218" s="531" t="s">
        <v>3</v>
      </c>
      <c r="B218" s="531"/>
      <c r="C218" s="531"/>
      <c r="D218" s="531"/>
      <c r="E218" s="532"/>
      <c r="F218" s="22"/>
      <c r="G218" s="32"/>
      <c r="H218" s="31"/>
      <c r="I218" s="33"/>
      <c r="J218" s="31"/>
      <c r="K218" s="33"/>
      <c r="L218" s="31"/>
      <c r="M218" s="33"/>
      <c r="N218" s="148" t="s">
        <v>173</v>
      </c>
      <c r="O218" s="149" t="s">
        <v>174</v>
      </c>
      <c r="P218" s="31"/>
      <c r="Q218" s="31"/>
      <c r="R218" s="31"/>
      <c r="S218" s="31"/>
      <c r="T218" s="31"/>
      <c r="U218" s="31"/>
      <c r="V218" s="31"/>
      <c r="W218" s="31"/>
      <c r="X218" s="31"/>
      <c r="Y218" s="3"/>
      <c r="Z218" s="4"/>
      <c r="AA218" s="4"/>
      <c r="AB218" s="4"/>
      <c r="AC218" s="4" t="s">
        <v>209</v>
      </c>
      <c r="AD218" s="4"/>
      <c r="AE218" s="4"/>
      <c r="AF218" s="4"/>
      <c r="AG218" s="4"/>
      <c r="AH218" s="4"/>
      <c r="AI218" s="4"/>
      <c r="AJ218" s="4"/>
      <c r="AK218" s="4"/>
      <c r="AL218" s="5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6"/>
      <c r="BC218" s="25"/>
    </row>
    <row r="219" spans="1:55" ht="26.25" customHeight="1" x14ac:dyDescent="0.15">
      <c r="A219" s="531" t="s">
        <v>0</v>
      </c>
      <c r="B219" s="531"/>
      <c r="C219" s="531"/>
      <c r="D219" s="531"/>
      <c r="E219" s="532"/>
      <c r="F219" s="17"/>
      <c r="G219" s="8"/>
      <c r="H219" s="9"/>
      <c r="I219" s="10"/>
      <c r="J219" s="9"/>
      <c r="K219" s="10"/>
      <c r="L219" s="9"/>
      <c r="M219" s="10"/>
      <c r="N219" s="11"/>
      <c r="O219" s="12"/>
      <c r="P219" s="148" t="s">
        <v>173</v>
      </c>
      <c r="Q219" s="149" t="s">
        <v>174</v>
      </c>
      <c r="R219" s="9"/>
      <c r="S219" s="9"/>
      <c r="T219" s="9"/>
      <c r="U219" s="9"/>
      <c r="V219" s="9"/>
      <c r="W219" s="9"/>
      <c r="X219" s="4"/>
      <c r="Y219" s="3"/>
      <c r="Z219" s="4"/>
      <c r="AA219" s="4"/>
      <c r="AB219" s="4"/>
      <c r="AC219" s="4" t="s">
        <v>223</v>
      </c>
      <c r="AD219" s="4"/>
      <c r="AE219" s="4"/>
      <c r="AF219" s="4"/>
      <c r="AG219" s="4"/>
      <c r="AH219" s="4"/>
      <c r="AI219" s="4"/>
      <c r="AJ219" s="4"/>
      <c r="AK219" s="4"/>
      <c r="AL219" s="5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6"/>
      <c r="BC219" s="25"/>
    </row>
    <row r="220" spans="1:55" ht="26.25" customHeight="1" x14ac:dyDescent="0.15">
      <c r="A220" s="531" t="s">
        <v>4</v>
      </c>
      <c r="B220" s="531"/>
      <c r="C220" s="531"/>
      <c r="D220" s="531"/>
      <c r="E220" s="532"/>
      <c r="F220" s="17"/>
      <c r="G220" s="8"/>
      <c r="H220" s="9"/>
      <c r="I220" s="10"/>
      <c r="J220" s="11"/>
      <c r="K220" s="12"/>
      <c r="L220" s="148" t="s">
        <v>173</v>
      </c>
      <c r="M220" s="149" t="s">
        <v>174</v>
      </c>
      <c r="N220" s="11"/>
      <c r="O220" s="12"/>
      <c r="P220" s="11"/>
      <c r="Q220" s="12"/>
      <c r="R220" s="12"/>
      <c r="S220" s="12"/>
      <c r="T220" s="9"/>
      <c r="U220" s="9"/>
      <c r="V220" s="11"/>
      <c r="W220" s="12"/>
      <c r="X220" s="4"/>
      <c r="Y220" s="3"/>
      <c r="Z220" s="4"/>
      <c r="AA220" s="4"/>
      <c r="AB220" s="4"/>
      <c r="AC220" s="4" t="s">
        <v>223</v>
      </c>
      <c r="AD220" s="4"/>
      <c r="AE220" s="4"/>
      <c r="AF220" s="4"/>
      <c r="AG220" s="4"/>
      <c r="AH220" s="4"/>
      <c r="AI220" s="4"/>
      <c r="AJ220" s="4"/>
      <c r="AK220" s="4"/>
      <c r="AL220" s="5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6"/>
      <c r="BC220" s="25"/>
    </row>
    <row r="221" spans="1:55" ht="26.25" customHeight="1" x14ac:dyDescent="0.15">
      <c r="A221" s="531" t="s">
        <v>8</v>
      </c>
      <c r="B221" s="531"/>
      <c r="C221" s="531"/>
      <c r="D221" s="531"/>
      <c r="E221" s="532"/>
      <c r="F221" s="13"/>
      <c r="G221" s="3"/>
      <c r="H221" s="4"/>
      <c r="I221" s="5"/>
      <c r="J221" s="23"/>
      <c r="K221" s="24"/>
      <c r="L221" s="4"/>
      <c r="M221" s="5"/>
      <c r="N221" s="23"/>
      <c r="O221" s="26"/>
      <c r="P221" s="23"/>
      <c r="Q221" s="26"/>
      <c r="R221" s="4"/>
      <c r="S221" s="4"/>
      <c r="T221" s="4"/>
      <c r="U221" s="4"/>
      <c r="V221" s="23"/>
      <c r="W221" s="26"/>
      <c r="X221" s="15"/>
      <c r="Y221" s="14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6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6"/>
      <c r="BC221" s="25"/>
    </row>
    <row r="222" spans="1:55" ht="17.25" customHeight="1" x14ac:dyDescent="0.15">
      <c r="E222" s="28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</row>
    <row r="223" spans="1:55" ht="40.5" customHeight="1" thickBot="1" x14ac:dyDescent="0.2">
      <c r="D223" s="30"/>
      <c r="E223" s="524">
        <v>8</v>
      </c>
      <c r="F223" s="524"/>
      <c r="G223" s="524">
        <v>9</v>
      </c>
      <c r="H223" s="524"/>
      <c r="I223" s="524">
        <v>10</v>
      </c>
      <c r="J223" s="524"/>
      <c r="K223" s="524">
        <v>11</v>
      </c>
      <c r="L223" s="524"/>
      <c r="M223" s="524">
        <v>12</v>
      </c>
      <c r="N223" s="524"/>
      <c r="O223" s="524">
        <v>13</v>
      </c>
      <c r="P223" s="524"/>
      <c r="Q223" s="524">
        <v>14</v>
      </c>
      <c r="R223" s="524"/>
      <c r="S223" s="524">
        <v>15</v>
      </c>
      <c r="T223" s="524"/>
      <c r="U223" s="524">
        <v>16</v>
      </c>
      <c r="V223" s="524"/>
      <c r="W223" s="524">
        <v>17</v>
      </c>
      <c r="X223" s="524"/>
      <c r="Y223" s="524">
        <v>18</v>
      </c>
      <c r="Z223" s="524"/>
      <c r="AA223" s="524">
        <v>19</v>
      </c>
      <c r="AB223" s="524"/>
      <c r="AC223" s="524">
        <v>20</v>
      </c>
      <c r="AD223" s="524"/>
      <c r="AE223" s="524">
        <v>21</v>
      </c>
      <c r="AF223" s="524"/>
      <c r="AG223" s="528">
        <v>22</v>
      </c>
      <c r="AH223" s="528"/>
      <c r="AI223" s="528">
        <v>23</v>
      </c>
      <c r="AJ223" s="528"/>
      <c r="AK223" s="537" t="s">
        <v>1</v>
      </c>
      <c r="AL223" s="528"/>
      <c r="AM223" s="528">
        <v>1</v>
      </c>
      <c r="AN223" s="528"/>
      <c r="AO223" s="528">
        <v>2</v>
      </c>
      <c r="AP223" s="528"/>
      <c r="AQ223" s="528">
        <v>3</v>
      </c>
      <c r="AR223" s="528"/>
      <c r="AS223" s="528">
        <v>4</v>
      </c>
      <c r="AT223" s="528"/>
      <c r="AU223" s="528">
        <v>5</v>
      </c>
      <c r="AV223" s="528"/>
      <c r="AW223" s="524">
        <v>6</v>
      </c>
      <c r="AX223" s="524"/>
      <c r="AY223" s="524">
        <v>7</v>
      </c>
      <c r="AZ223" s="524"/>
      <c r="BA223" s="524">
        <v>8</v>
      </c>
      <c r="BB223" s="524"/>
      <c r="BC223" s="151"/>
    </row>
    <row r="224" spans="1:55" ht="17.25" customHeight="1" thickBot="1" x14ac:dyDescent="0.2">
      <c r="AH224" s="525" t="s">
        <v>2</v>
      </c>
      <c r="AI224" s="526"/>
      <c r="AJ224" s="526"/>
      <c r="AK224" s="526"/>
      <c r="AL224" s="526"/>
      <c r="AM224" s="526"/>
      <c r="AN224" s="526"/>
      <c r="AO224" s="526"/>
      <c r="AP224" s="526"/>
      <c r="AQ224" s="526"/>
      <c r="AR224" s="526"/>
      <c r="AS224" s="526"/>
      <c r="AT224" s="526"/>
      <c r="AU224" s="527"/>
    </row>
    <row r="226" spans="1:55" ht="17.25" customHeight="1" x14ac:dyDescent="0.15">
      <c r="A226" s="20" t="s">
        <v>31</v>
      </c>
      <c r="C226" s="141"/>
      <c r="D226" s="141"/>
      <c r="E226" s="141"/>
      <c r="F226" s="141"/>
      <c r="G226" s="141"/>
    </row>
    <row r="227" spans="1:55" ht="17.25" customHeight="1" x14ac:dyDescent="0.15">
      <c r="F227" s="536">
        <v>0.35416666666666669</v>
      </c>
      <c r="G227" s="538"/>
      <c r="X227" s="536">
        <v>0.72916666666666663</v>
      </c>
      <c r="Y227" s="538"/>
      <c r="AC227" s="536"/>
      <c r="AD227" s="538"/>
      <c r="AK227" s="536">
        <v>1</v>
      </c>
      <c r="AL227" s="538"/>
      <c r="BB227" s="536">
        <v>0.35416666666666669</v>
      </c>
      <c r="BC227" s="538"/>
    </row>
    <row r="228" spans="1:55" ht="26.25" customHeight="1" x14ac:dyDescent="0.15">
      <c r="A228" s="531" t="s">
        <v>3</v>
      </c>
      <c r="B228" s="531"/>
      <c r="C228" s="531"/>
      <c r="D228" s="531"/>
      <c r="E228" s="532"/>
      <c r="F228" s="22"/>
      <c r="G228" s="32"/>
      <c r="H228" s="31"/>
      <c r="I228" s="33"/>
      <c r="J228" s="31"/>
      <c r="K228" s="33"/>
      <c r="L228" s="31"/>
      <c r="M228" s="33"/>
      <c r="N228" s="148" t="s">
        <v>173</v>
      </c>
      <c r="O228" s="149" t="s">
        <v>174</v>
      </c>
      <c r="P228" s="31"/>
      <c r="Q228" s="31"/>
      <c r="R228" s="31"/>
      <c r="S228" s="31"/>
      <c r="T228" s="149"/>
      <c r="U228" s="31"/>
      <c r="V228" s="31"/>
      <c r="W228" s="31"/>
      <c r="X228" s="31"/>
      <c r="Y228" s="32"/>
      <c r="Z228" s="4"/>
      <c r="AA228" s="4"/>
      <c r="AB228" s="4"/>
      <c r="AC228" s="4" t="s">
        <v>204</v>
      </c>
      <c r="AD228" s="4"/>
      <c r="AE228" s="4"/>
      <c r="AF228" s="4"/>
      <c r="AG228" s="4"/>
      <c r="AH228" s="4"/>
      <c r="AI228" s="4"/>
      <c r="AJ228" s="4"/>
      <c r="AK228" s="4"/>
      <c r="AL228" s="5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6"/>
      <c r="BC228" s="25"/>
    </row>
    <row r="229" spans="1:55" ht="26.25" customHeight="1" x14ac:dyDescent="0.15">
      <c r="A229" s="531" t="s">
        <v>0</v>
      </c>
      <c r="B229" s="531"/>
      <c r="C229" s="531"/>
      <c r="D229" s="531"/>
      <c r="E229" s="532"/>
      <c r="F229" s="17"/>
      <c r="G229" s="8"/>
      <c r="H229" s="9"/>
      <c r="I229" s="10"/>
      <c r="J229" s="10"/>
      <c r="K229" s="148"/>
      <c r="L229" s="9"/>
      <c r="M229" s="10"/>
      <c r="N229" s="11"/>
      <c r="O229" s="12"/>
      <c r="P229" s="148" t="s">
        <v>173</v>
      </c>
      <c r="Q229" s="149" t="s">
        <v>174</v>
      </c>
      <c r="R229" s="9"/>
      <c r="S229" s="9"/>
      <c r="T229" s="9"/>
      <c r="U229" s="9"/>
      <c r="V229" s="9"/>
      <c r="W229" s="9"/>
      <c r="X229" s="9"/>
      <c r="Y229" s="8"/>
      <c r="Z229" s="4"/>
      <c r="AA229" s="4"/>
      <c r="AB229" s="4"/>
      <c r="AC229" s="4" t="s">
        <v>204</v>
      </c>
      <c r="AD229" s="4"/>
      <c r="AE229" s="4"/>
      <c r="AF229" s="4"/>
      <c r="AG229" s="4"/>
      <c r="AH229" s="4"/>
      <c r="AI229" s="4"/>
      <c r="AJ229" s="4"/>
      <c r="AK229" s="4"/>
      <c r="AL229" s="5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6"/>
      <c r="BC229" s="25"/>
    </row>
    <row r="230" spans="1:55" ht="26.25" customHeight="1" x14ac:dyDescent="0.15">
      <c r="A230" s="531" t="s">
        <v>4</v>
      </c>
      <c r="B230" s="531"/>
      <c r="C230" s="531"/>
      <c r="D230" s="531"/>
      <c r="E230" s="532"/>
      <c r="F230" s="17"/>
      <c r="G230" s="8"/>
      <c r="H230" s="9"/>
      <c r="I230" s="10"/>
      <c r="J230" s="11"/>
      <c r="K230" s="11"/>
      <c r="L230" s="148" t="s">
        <v>173</v>
      </c>
      <c r="M230" s="149" t="s">
        <v>174</v>
      </c>
      <c r="N230" s="11"/>
      <c r="O230" s="12"/>
      <c r="P230" s="11"/>
      <c r="Q230" s="12"/>
      <c r="R230" s="12"/>
      <c r="S230" s="149"/>
      <c r="T230" s="9"/>
      <c r="U230" s="9"/>
      <c r="V230" s="11"/>
      <c r="W230" s="12"/>
      <c r="X230" s="9"/>
      <c r="Y230" s="8"/>
      <c r="Z230" s="4"/>
      <c r="AA230" s="4"/>
      <c r="AB230" s="4"/>
      <c r="AC230" s="4" t="s">
        <v>204</v>
      </c>
      <c r="AD230" s="4"/>
      <c r="AE230" s="4"/>
      <c r="AF230" s="4"/>
      <c r="AG230" s="4"/>
      <c r="AH230" s="4"/>
      <c r="AI230" s="4"/>
      <c r="AJ230" s="4"/>
      <c r="AK230" s="4"/>
      <c r="AL230" s="5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6"/>
      <c r="BC230" s="25"/>
    </row>
    <row r="231" spans="1:55" ht="26.25" customHeight="1" x14ac:dyDescent="0.15">
      <c r="A231" s="531" t="s">
        <v>8</v>
      </c>
      <c r="B231" s="531"/>
      <c r="C231" s="531"/>
      <c r="D231" s="531"/>
      <c r="E231" s="532"/>
      <c r="F231" s="13"/>
      <c r="G231" s="3"/>
      <c r="H231" s="4"/>
      <c r="I231" s="5"/>
      <c r="J231" s="23"/>
      <c r="K231" s="24"/>
      <c r="L231" s="4"/>
      <c r="M231" s="5"/>
      <c r="N231" s="23"/>
      <c r="O231" s="26"/>
      <c r="P231" s="23"/>
      <c r="Q231" s="26"/>
      <c r="R231" s="4"/>
      <c r="S231" s="4"/>
      <c r="T231" s="4"/>
      <c r="U231" s="4"/>
      <c r="V231" s="23"/>
      <c r="W231" s="26"/>
      <c r="X231" s="4"/>
      <c r="Y231" s="3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6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6"/>
      <c r="BC231" s="25"/>
    </row>
    <row r="232" spans="1:55" ht="17.25" customHeight="1" x14ac:dyDescent="0.15">
      <c r="E232" s="28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</row>
    <row r="233" spans="1:55" ht="17.25" customHeight="1" thickBot="1" x14ac:dyDescent="0.2">
      <c r="D233" s="30"/>
      <c r="E233" s="524">
        <v>8</v>
      </c>
      <c r="F233" s="524"/>
      <c r="G233" s="524">
        <v>9</v>
      </c>
      <c r="H233" s="524"/>
      <c r="I233" s="524">
        <v>10</v>
      </c>
      <c r="J233" s="524"/>
      <c r="K233" s="524">
        <v>11</v>
      </c>
      <c r="L233" s="524"/>
      <c r="M233" s="524">
        <v>12</v>
      </c>
      <c r="N233" s="524"/>
      <c r="O233" s="524">
        <v>13</v>
      </c>
      <c r="P233" s="524"/>
      <c r="Q233" s="524">
        <v>14</v>
      </c>
      <c r="R233" s="524"/>
      <c r="S233" s="524">
        <v>15</v>
      </c>
      <c r="T233" s="524"/>
      <c r="U233" s="524">
        <v>16</v>
      </c>
      <c r="V233" s="524"/>
      <c r="W233" s="524">
        <v>17</v>
      </c>
      <c r="X233" s="524"/>
      <c r="Y233" s="524">
        <v>18</v>
      </c>
      <c r="Z233" s="524"/>
      <c r="AA233" s="524">
        <v>19</v>
      </c>
      <c r="AB233" s="524"/>
      <c r="AC233" s="524">
        <v>20</v>
      </c>
      <c r="AD233" s="524"/>
      <c r="AE233" s="524">
        <v>21</v>
      </c>
      <c r="AF233" s="524"/>
      <c r="AG233" s="528">
        <v>22</v>
      </c>
      <c r="AH233" s="528"/>
      <c r="AI233" s="528">
        <v>23</v>
      </c>
      <c r="AJ233" s="528"/>
      <c r="AK233" s="537" t="s">
        <v>1</v>
      </c>
      <c r="AL233" s="528"/>
      <c r="AM233" s="528">
        <v>1</v>
      </c>
      <c r="AN233" s="528"/>
      <c r="AO233" s="528">
        <v>2</v>
      </c>
      <c r="AP233" s="528"/>
      <c r="AQ233" s="528">
        <v>3</v>
      </c>
      <c r="AR233" s="528"/>
      <c r="AS233" s="528">
        <v>4</v>
      </c>
      <c r="AT233" s="528"/>
      <c r="AU233" s="528">
        <v>5</v>
      </c>
      <c r="AV233" s="528"/>
      <c r="AW233" s="524">
        <v>6</v>
      </c>
      <c r="AX233" s="524"/>
      <c r="AY233" s="524">
        <v>7</v>
      </c>
      <c r="AZ233" s="524"/>
      <c r="BA233" s="524">
        <v>8</v>
      </c>
      <c r="BB233" s="524"/>
      <c r="BC233" s="151"/>
    </row>
    <row r="234" spans="1:55" ht="17.25" customHeight="1" thickBot="1" x14ac:dyDescent="0.2">
      <c r="AH234" s="525" t="s">
        <v>2</v>
      </c>
      <c r="AI234" s="526"/>
      <c r="AJ234" s="526"/>
      <c r="AK234" s="526"/>
      <c r="AL234" s="526"/>
      <c r="AM234" s="526"/>
      <c r="AN234" s="526"/>
      <c r="AO234" s="526"/>
      <c r="AP234" s="526"/>
      <c r="AQ234" s="526"/>
      <c r="AR234" s="526"/>
      <c r="AS234" s="526"/>
      <c r="AT234" s="526"/>
      <c r="AU234" s="527"/>
    </row>
  </sheetData>
  <mergeCells count="668">
    <mergeCell ref="BA233:BB233"/>
    <mergeCell ref="AI233:AJ233"/>
    <mergeCell ref="AK233:AL233"/>
    <mergeCell ref="AM233:AN233"/>
    <mergeCell ref="AO233:AP233"/>
    <mergeCell ref="AQ233:AR233"/>
    <mergeCell ref="AS233:AT233"/>
    <mergeCell ref="AU233:AV233"/>
    <mergeCell ref="AW233:AX233"/>
    <mergeCell ref="AY233:AZ233"/>
    <mergeCell ref="Q233:R233"/>
    <mergeCell ref="S233:T233"/>
    <mergeCell ref="U233:V233"/>
    <mergeCell ref="W233:X233"/>
    <mergeCell ref="Y233:Z233"/>
    <mergeCell ref="AA233:AB233"/>
    <mergeCell ref="AC233:AD233"/>
    <mergeCell ref="AE233:AF233"/>
    <mergeCell ref="AG233:AH233"/>
    <mergeCell ref="A229:E229"/>
    <mergeCell ref="A230:E230"/>
    <mergeCell ref="A231:E231"/>
    <mergeCell ref="E233:F233"/>
    <mergeCell ref="G233:H233"/>
    <mergeCell ref="I233:J233"/>
    <mergeCell ref="K233:L233"/>
    <mergeCell ref="M233:N233"/>
    <mergeCell ref="O233:P233"/>
    <mergeCell ref="BB227:BC227"/>
    <mergeCell ref="AA223:AB223"/>
    <mergeCell ref="AC223:AD223"/>
    <mergeCell ref="AE223:AF223"/>
    <mergeCell ref="AG223:AH223"/>
    <mergeCell ref="AI223:AJ223"/>
    <mergeCell ref="AK223:AL223"/>
    <mergeCell ref="AM223:AN223"/>
    <mergeCell ref="AO223:AP223"/>
    <mergeCell ref="AQ223:AR223"/>
    <mergeCell ref="AW223:AX223"/>
    <mergeCell ref="AY223:AZ223"/>
    <mergeCell ref="BA223:BB223"/>
    <mergeCell ref="AS223:AT223"/>
    <mergeCell ref="AU223:AV223"/>
    <mergeCell ref="AW213:AX213"/>
    <mergeCell ref="AY213:AZ213"/>
    <mergeCell ref="BA213:BB213"/>
    <mergeCell ref="AK217:AL217"/>
    <mergeCell ref="BB217:BC217"/>
    <mergeCell ref="AU213:AV213"/>
    <mergeCell ref="Q213:R213"/>
    <mergeCell ref="S213:T213"/>
    <mergeCell ref="U213:V213"/>
    <mergeCell ref="W213:X213"/>
    <mergeCell ref="Y213:Z213"/>
    <mergeCell ref="AA213:AB213"/>
    <mergeCell ref="AC213:AD213"/>
    <mergeCell ref="AE213:AF213"/>
    <mergeCell ref="AG213:AH213"/>
    <mergeCell ref="AQ213:AR213"/>
    <mergeCell ref="AS213:AT213"/>
    <mergeCell ref="X217:Y217"/>
    <mergeCell ref="AC217:AD217"/>
    <mergeCell ref="BB197:BC197"/>
    <mergeCell ref="AU193:AV193"/>
    <mergeCell ref="AW193:AX193"/>
    <mergeCell ref="F207:G207"/>
    <mergeCell ref="X207:Y207"/>
    <mergeCell ref="AC207:AD207"/>
    <mergeCell ref="AK207:AL207"/>
    <mergeCell ref="BB207:BC207"/>
    <mergeCell ref="Y203:Z203"/>
    <mergeCell ref="AA203:AB203"/>
    <mergeCell ref="AC203:AD203"/>
    <mergeCell ref="AE203:AF203"/>
    <mergeCell ref="AG203:AH203"/>
    <mergeCell ref="AI203:AJ203"/>
    <mergeCell ref="AK203:AL203"/>
    <mergeCell ref="AM203:AN203"/>
    <mergeCell ref="AO203:AP203"/>
    <mergeCell ref="G203:H203"/>
    <mergeCell ref="I203:J203"/>
    <mergeCell ref="K203:L203"/>
    <mergeCell ref="M203:N203"/>
    <mergeCell ref="O203:P203"/>
    <mergeCell ref="Q203:R203"/>
    <mergeCell ref="S203:T203"/>
    <mergeCell ref="BA203:BB203"/>
    <mergeCell ref="A199:E199"/>
    <mergeCell ref="A200:E200"/>
    <mergeCell ref="AG193:AH193"/>
    <mergeCell ref="AI193:AJ193"/>
    <mergeCell ref="AK193:AL193"/>
    <mergeCell ref="AM193:AN193"/>
    <mergeCell ref="AO193:AP193"/>
    <mergeCell ref="AQ193:AR193"/>
    <mergeCell ref="AS193:AT193"/>
    <mergeCell ref="O193:P193"/>
    <mergeCell ref="Q193:R193"/>
    <mergeCell ref="S193:T193"/>
    <mergeCell ref="U193:V193"/>
    <mergeCell ref="W193:X193"/>
    <mergeCell ref="Y193:Z193"/>
    <mergeCell ref="AA193:AB193"/>
    <mergeCell ref="AC193:AD193"/>
    <mergeCell ref="AE193:AF193"/>
    <mergeCell ref="AY193:AZ193"/>
    <mergeCell ref="BA193:BB193"/>
    <mergeCell ref="F197:G197"/>
    <mergeCell ref="X197:Y197"/>
    <mergeCell ref="AC197:AD197"/>
    <mergeCell ref="AW203:AX203"/>
    <mergeCell ref="AY203:AZ203"/>
    <mergeCell ref="AK197:AL197"/>
    <mergeCell ref="U203:V203"/>
    <mergeCell ref="W203:X203"/>
    <mergeCell ref="AQ203:AR203"/>
    <mergeCell ref="AC187:AD187"/>
    <mergeCell ref="AK187:AL187"/>
    <mergeCell ref="I193:J193"/>
    <mergeCell ref="K193:L193"/>
    <mergeCell ref="M193:N193"/>
    <mergeCell ref="AU203:AV203"/>
    <mergeCell ref="AS203:AT203"/>
    <mergeCell ref="BB187:BC187"/>
    <mergeCell ref="AK183:AL183"/>
    <mergeCell ref="AM183:AN183"/>
    <mergeCell ref="AO183:AP183"/>
    <mergeCell ref="AQ183:AR183"/>
    <mergeCell ref="AS183:AT183"/>
    <mergeCell ref="U183:V183"/>
    <mergeCell ref="W183:X183"/>
    <mergeCell ref="Y183:Z183"/>
    <mergeCell ref="AA183:AB183"/>
    <mergeCell ref="AC183:AD183"/>
    <mergeCell ref="AE183:AF183"/>
    <mergeCell ref="BA183:BB183"/>
    <mergeCell ref="AW183:AX183"/>
    <mergeCell ref="AY183:AZ183"/>
    <mergeCell ref="X187:Y187"/>
    <mergeCell ref="BA173:BB173"/>
    <mergeCell ref="F177:G177"/>
    <mergeCell ref="X177:Y177"/>
    <mergeCell ref="AC177:AD177"/>
    <mergeCell ref="AK177:AL177"/>
    <mergeCell ref="BB177:BC177"/>
    <mergeCell ref="AA173:AB173"/>
    <mergeCell ref="AC173:AD173"/>
    <mergeCell ref="AE173:AF173"/>
    <mergeCell ref="AG173:AH173"/>
    <mergeCell ref="AI173:AJ173"/>
    <mergeCell ref="AK173:AL173"/>
    <mergeCell ref="AM173:AN173"/>
    <mergeCell ref="AO173:AP173"/>
    <mergeCell ref="AQ173:AR173"/>
    <mergeCell ref="G173:H173"/>
    <mergeCell ref="I173:J173"/>
    <mergeCell ref="K173:L173"/>
    <mergeCell ref="M173:N173"/>
    <mergeCell ref="O173:P173"/>
    <mergeCell ref="Q173:R173"/>
    <mergeCell ref="Y173:Z173"/>
    <mergeCell ref="AW161:AX161"/>
    <mergeCell ref="AY161:AZ161"/>
    <mergeCell ref="AM161:AN161"/>
    <mergeCell ref="AO161:AP161"/>
    <mergeCell ref="AQ161:AR161"/>
    <mergeCell ref="AS161:AT161"/>
    <mergeCell ref="AU161:AV161"/>
    <mergeCell ref="S173:T173"/>
    <mergeCell ref="BA161:BB161"/>
    <mergeCell ref="X165:Y165"/>
    <mergeCell ref="AC165:AD165"/>
    <mergeCell ref="AK165:AL165"/>
    <mergeCell ref="BB165:BC165"/>
    <mergeCell ref="U161:V161"/>
    <mergeCell ref="W161:X161"/>
    <mergeCell ref="Y161:Z161"/>
    <mergeCell ref="AA161:AB161"/>
    <mergeCell ref="AC161:AD161"/>
    <mergeCell ref="AE161:AF161"/>
    <mergeCell ref="AG161:AH161"/>
    <mergeCell ref="AI161:AJ161"/>
    <mergeCell ref="AK161:AL161"/>
    <mergeCell ref="AW173:AX173"/>
    <mergeCell ref="AY173:AZ173"/>
    <mergeCell ref="BB151:BC151"/>
    <mergeCell ref="A152:E152"/>
    <mergeCell ref="A153:E153"/>
    <mergeCell ref="A154:E154"/>
    <mergeCell ref="A155:E155"/>
    <mergeCell ref="U147:V147"/>
    <mergeCell ref="W147:X147"/>
    <mergeCell ref="BA147:BB147"/>
    <mergeCell ref="Y147:Z147"/>
    <mergeCell ref="AA147:AB147"/>
    <mergeCell ref="AC147:AD147"/>
    <mergeCell ref="AE147:AF147"/>
    <mergeCell ref="AG147:AH147"/>
    <mergeCell ref="AI147:AJ147"/>
    <mergeCell ref="AK147:AL147"/>
    <mergeCell ref="AM147:AN147"/>
    <mergeCell ref="AO147:AP147"/>
    <mergeCell ref="AQ147:AR147"/>
    <mergeCell ref="AS147:AT147"/>
    <mergeCell ref="AU147:AV147"/>
    <mergeCell ref="F151:G151"/>
    <mergeCell ref="X151:Y151"/>
    <mergeCell ref="AC151:AD151"/>
    <mergeCell ref="AK151:AL151"/>
    <mergeCell ref="AW66:AX66"/>
    <mergeCell ref="AY66:AZ66"/>
    <mergeCell ref="BA66:BB66"/>
    <mergeCell ref="AE66:AF66"/>
    <mergeCell ref="AG66:AH66"/>
    <mergeCell ref="AI66:AJ66"/>
    <mergeCell ref="AK66:AL66"/>
    <mergeCell ref="AM66:AN66"/>
    <mergeCell ref="AO66:AP66"/>
    <mergeCell ref="AQ66:AR66"/>
    <mergeCell ref="AS66:AT66"/>
    <mergeCell ref="AU66:AV66"/>
    <mergeCell ref="M66:N66"/>
    <mergeCell ref="O66:P66"/>
    <mergeCell ref="Q66:R66"/>
    <mergeCell ref="S66:T66"/>
    <mergeCell ref="U66:V66"/>
    <mergeCell ref="W66:X66"/>
    <mergeCell ref="Y66:Z66"/>
    <mergeCell ref="AA66:AB66"/>
    <mergeCell ref="AC66:AD66"/>
    <mergeCell ref="BA49:BB49"/>
    <mergeCell ref="F54:G54"/>
    <mergeCell ref="X54:Y54"/>
    <mergeCell ref="AC54:AD54"/>
    <mergeCell ref="AK54:AL54"/>
    <mergeCell ref="BB54:BC54"/>
    <mergeCell ref="AU49:AV49"/>
    <mergeCell ref="AW49:AX49"/>
    <mergeCell ref="AY49:AZ49"/>
    <mergeCell ref="AI49:AJ49"/>
    <mergeCell ref="AK49:AL49"/>
    <mergeCell ref="AM49:AN49"/>
    <mergeCell ref="AO49:AP49"/>
    <mergeCell ref="AQ49:AR49"/>
    <mergeCell ref="AS49:AT49"/>
    <mergeCell ref="O49:P49"/>
    <mergeCell ref="Q49:R49"/>
    <mergeCell ref="S49:T49"/>
    <mergeCell ref="M49:N49"/>
    <mergeCell ref="AC49:AD49"/>
    <mergeCell ref="AE49:AF49"/>
    <mergeCell ref="AG49:AH49"/>
    <mergeCell ref="BA34:BB34"/>
    <mergeCell ref="F38:G38"/>
    <mergeCell ref="X38:Y38"/>
    <mergeCell ref="AC38:AD38"/>
    <mergeCell ref="AK38:AL38"/>
    <mergeCell ref="BB38:BC38"/>
    <mergeCell ref="A43:E43"/>
    <mergeCell ref="A44:E44"/>
    <mergeCell ref="A45:E45"/>
    <mergeCell ref="AI34:AJ34"/>
    <mergeCell ref="AK34:AL34"/>
    <mergeCell ref="AM34:AN34"/>
    <mergeCell ref="AO34:AP34"/>
    <mergeCell ref="AQ34:AR34"/>
    <mergeCell ref="AS34:AT34"/>
    <mergeCell ref="AU34:AV34"/>
    <mergeCell ref="AW34:AX34"/>
    <mergeCell ref="AY34:AZ34"/>
    <mergeCell ref="Q34:R34"/>
    <mergeCell ref="S34:T34"/>
    <mergeCell ref="U34:V34"/>
    <mergeCell ref="W34:X34"/>
    <mergeCell ref="Y34:Z34"/>
    <mergeCell ref="AA34:AB34"/>
    <mergeCell ref="BA21:BB21"/>
    <mergeCell ref="F25:G25"/>
    <mergeCell ref="X25:Y25"/>
    <mergeCell ref="AC25:AD25"/>
    <mergeCell ref="AK25:AL25"/>
    <mergeCell ref="BB25:BC25"/>
    <mergeCell ref="Y21:Z21"/>
    <mergeCell ref="AA21:AB21"/>
    <mergeCell ref="AC21:AD21"/>
    <mergeCell ref="AE21:AF21"/>
    <mergeCell ref="AG21:AH21"/>
    <mergeCell ref="AI21:AJ21"/>
    <mergeCell ref="AK21:AL21"/>
    <mergeCell ref="AM21:AN21"/>
    <mergeCell ref="AO21:AP21"/>
    <mergeCell ref="G21:H21"/>
    <mergeCell ref="I21:J21"/>
    <mergeCell ref="K21:L21"/>
    <mergeCell ref="M21:N21"/>
    <mergeCell ref="AH22:AU22"/>
    <mergeCell ref="W8:X8"/>
    <mergeCell ref="Y8:Z8"/>
    <mergeCell ref="AA8:AB8"/>
    <mergeCell ref="AQ21:AR21"/>
    <mergeCell ref="AS21:AT21"/>
    <mergeCell ref="AU21:AV21"/>
    <mergeCell ref="AW21:AX21"/>
    <mergeCell ref="AY21:AZ21"/>
    <mergeCell ref="AK12:AL12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BB12:BC12"/>
    <mergeCell ref="A3:E3"/>
    <mergeCell ref="A4:E4"/>
    <mergeCell ref="A5:E5"/>
    <mergeCell ref="F2:G2"/>
    <mergeCell ref="X2:Y2"/>
    <mergeCell ref="AC2:AD2"/>
    <mergeCell ref="AK2:AL2"/>
    <mergeCell ref="BB2:BC2"/>
    <mergeCell ref="AM8:AN8"/>
    <mergeCell ref="AO8:AP8"/>
    <mergeCell ref="AQ8:AR8"/>
    <mergeCell ref="AS8:AT8"/>
    <mergeCell ref="AU8:AV8"/>
    <mergeCell ref="AW8:AX8"/>
    <mergeCell ref="AY8:AZ8"/>
    <mergeCell ref="BA8:BB8"/>
    <mergeCell ref="AH9:AU9"/>
    <mergeCell ref="AC8:AD8"/>
    <mergeCell ref="AE8:AF8"/>
    <mergeCell ref="AG8:AH8"/>
    <mergeCell ref="AI8:AJ8"/>
    <mergeCell ref="AK8:AL8"/>
    <mergeCell ref="A6:E6"/>
    <mergeCell ref="AW147:AX147"/>
    <mergeCell ref="AY147:AZ147"/>
    <mergeCell ref="AC134:AD134"/>
    <mergeCell ref="AE134:AF134"/>
    <mergeCell ref="AG134:AH134"/>
    <mergeCell ref="A144:E144"/>
    <mergeCell ref="A139:E139"/>
    <mergeCell ref="A140:E140"/>
    <mergeCell ref="A141:E141"/>
    <mergeCell ref="A142:E142"/>
    <mergeCell ref="A145:E145"/>
    <mergeCell ref="E147:F147"/>
    <mergeCell ref="G147:H147"/>
    <mergeCell ref="A143:E143"/>
    <mergeCell ref="I147:J147"/>
    <mergeCell ref="K147:L147"/>
    <mergeCell ref="M147:N147"/>
    <mergeCell ref="O147:P147"/>
    <mergeCell ref="Q147:R147"/>
    <mergeCell ref="S147:T147"/>
    <mergeCell ref="BA134:BB134"/>
    <mergeCell ref="F138:G138"/>
    <mergeCell ref="X138:Y138"/>
    <mergeCell ref="AC138:AD138"/>
    <mergeCell ref="AK138:AL138"/>
    <mergeCell ref="BB138:BC138"/>
    <mergeCell ref="K134:L134"/>
    <mergeCell ref="M134:N134"/>
    <mergeCell ref="O134:P134"/>
    <mergeCell ref="Q134:R134"/>
    <mergeCell ref="S134:T134"/>
    <mergeCell ref="U134:V134"/>
    <mergeCell ref="W134:X134"/>
    <mergeCell ref="Y134:Z134"/>
    <mergeCell ref="AA134:AB134"/>
    <mergeCell ref="AW134:AX134"/>
    <mergeCell ref="AY134:AZ134"/>
    <mergeCell ref="AH135:AU135"/>
    <mergeCell ref="A127:E127"/>
    <mergeCell ref="A128:E128"/>
    <mergeCell ref="A129:E129"/>
    <mergeCell ref="A130:E130"/>
    <mergeCell ref="A131:E131"/>
    <mergeCell ref="A132:E132"/>
    <mergeCell ref="E134:F134"/>
    <mergeCell ref="G134:H134"/>
    <mergeCell ref="I134:J134"/>
    <mergeCell ref="F125:G125"/>
    <mergeCell ref="X125:Y125"/>
    <mergeCell ref="AC125:AD125"/>
    <mergeCell ref="AK125:AL125"/>
    <mergeCell ref="BB125:BC125"/>
    <mergeCell ref="A126:E126"/>
    <mergeCell ref="K106:L106"/>
    <mergeCell ref="Y106:Z106"/>
    <mergeCell ref="AA106:AB106"/>
    <mergeCell ref="AC106:AD106"/>
    <mergeCell ref="AK106:AL106"/>
    <mergeCell ref="AM106:AN106"/>
    <mergeCell ref="AO106:AP106"/>
    <mergeCell ref="AH107:AU107"/>
    <mergeCell ref="AI106:AJ106"/>
    <mergeCell ref="AG106:AH106"/>
    <mergeCell ref="AE106:AF106"/>
    <mergeCell ref="BA106:BB106"/>
    <mergeCell ref="AY106:AZ106"/>
    <mergeCell ref="AW106:AX106"/>
    <mergeCell ref="BD111:BH111"/>
    <mergeCell ref="BD112:BH112"/>
    <mergeCell ref="BD113:BH113"/>
    <mergeCell ref="BI110:BJ110"/>
    <mergeCell ref="BB84:BC84"/>
    <mergeCell ref="K93:L93"/>
    <mergeCell ref="M93:N93"/>
    <mergeCell ref="O93:P93"/>
    <mergeCell ref="Q93:R93"/>
    <mergeCell ref="S93:T93"/>
    <mergeCell ref="M106:N106"/>
    <mergeCell ref="O106:P106"/>
    <mergeCell ref="Q106:R106"/>
    <mergeCell ref="S106:T106"/>
    <mergeCell ref="U106:V106"/>
    <mergeCell ref="W106:X106"/>
    <mergeCell ref="AS93:AT93"/>
    <mergeCell ref="K66:L66"/>
    <mergeCell ref="A55:E55"/>
    <mergeCell ref="A56:E56"/>
    <mergeCell ref="A57:E57"/>
    <mergeCell ref="A58:E58"/>
    <mergeCell ref="A30:E30"/>
    <mergeCell ref="A32:E32"/>
    <mergeCell ref="E34:F34"/>
    <mergeCell ref="G34:H34"/>
    <mergeCell ref="I34:J34"/>
    <mergeCell ref="K34:L34"/>
    <mergeCell ref="A47:E47"/>
    <mergeCell ref="E49:F49"/>
    <mergeCell ref="G49:H49"/>
    <mergeCell ref="I49:J49"/>
    <mergeCell ref="A31:E31"/>
    <mergeCell ref="K49:L49"/>
    <mergeCell ref="A42:E42"/>
    <mergeCell ref="A40:E40"/>
    <mergeCell ref="A41:E41"/>
    <mergeCell ref="A13:E13"/>
    <mergeCell ref="A14:E14"/>
    <mergeCell ref="F12:G12"/>
    <mergeCell ref="X12:Y12"/>
    <mergeCell ref="AC12:AD12"/>
    <mergeCell ref="A15:E15"/>
    <mergeCell ref="A16:E16"/>
    <mergeCell ref="A17:E17"/>
    <mergeCell ref="A18:E18"/>
    <mergeCell ref="A19:E19"/>
    <mergeCell ref="E21:F21"/>
    <mergeCell ref="A26:E26"/>
    <mergeCell ref="A39:E39"/>
    <mergeCell ref="O21:P21"/>
    <mergeCell ref="Q21:R21"/>
    <mergeCell ref="S21:T21"/>
    <mergeCell ref="U21:V21"/>
    <mergeCell ref="W21:X21"/>
    <mergeCell ref="A27:E27"/>
    <mergeCell ref="A28:E28"/>
    <mergeCell ref="A29:E29"/>
    <mergeCell ref="A99:E99"/>
    <mergeCell ref="AC34:AD34"/>
    <mergeCell ref="AE34:AF34"/>
    <mergeCell ref="AG34:AH34"/>
    <mergeCell ref="M34:N34"/>
    <mergeCell ref="O34:P34"/>
    <mergeCell ref="E66:F66"/>
    <mergeCell ref="G66:H66"/>
    <mergeCell ref="A87:E87"/>
    <mergeCell ref="A88:E88"/>
    <mergeCell ref="A89:E89"/>
    <mergeCell ref="A91:E91"/>
    <mergeCell ref="E93:F93"/>
    <mergeCell ref="G93:H93"/>
    <mergeCell ref="I93:J93"/>
    <mergeCell ref="U93:V93"/>
    <mergeCell ref="AH35:AU35"/>
    <mergeCell ref="AH50:AU50"/>
    <mergeCell ref="AH67:AU67"/>
    <mergeCell ref="U49:V49"/>
    <mergeCell ref="W49:X49"/>
    <mergeCell ref="Y49:Z49"/>
    <mergeCell ref="AA49:AB49"/>
    <mergeCell ref="I66:J66"/>
    <mergeCell ref="A156:E156"/>
    <mergeCell ref="A158:E158"/>
    <mergeCell ref="F165:G165"/>
    <mergeCell ref="A159:E159"/>
    <mergeCell ref="A157:E157"/>
    <mergeCell ref="E161:F161"/>
    <mergeCell ref="G161:H161"/>
    <mergeCell ref="W173:X173"/>
    <mergeCell ref="A85:E85"/>
    <mergeCell ref="A86:E86"/>
    <mergeCell ref="I161:J161"/>
    <mergeCell ref="K161:L161"/>
    <mergeCell ref="M161:N161"/>
    <mergeCell ref="O161:P161"/>
    <mergeCell ref="A104:E104"/>
    <mergeCell ref="E106:F106"/>
    <mergeCell ref="G106:H106"/>
    <mergeCell ref="I106:J106"/>
    <mergeCell ref="F97:G97"/>
    <mergeCell ref="X97:Y97"/>
    <mergeCell ref="W93:X93"/>
    <mergeCell ref="Y93:Z93"/>
    <mergeCell ref="Q161:R161"/>
    <mergeCell ref="S161:T161"/>
    <mergeCell ref="A167:E167"/>
    <mergeCell ref="A168:E168"/>
    <mergeCell ref="A169:E169"/>
    <mergeCell ref="A209:E209"/>
    <mergeCell ref="A210:E210"/>
    <mergeCell ref="A211:E211"/>
    <mergeCell ref="A208:E208"/>
    <mergeCell ref="A180:E180"/>
    <mergeCell ref="AH162:AU162"/>
    <mergeCell ref="AH174:AU174"/>
    <mergeCell ref="E173:F173"/>
    <mergeCell ref="AU173:AV173"/>
    <mergeCell ref="A166:E166"/>
    <mergeCell ref="AS173:AT173"/>
    <mergeCell ref="A170:E170"/>
    <mergeCell ref="A171:E171"/>
    <mergeCell ref="A181:E181"/>
    <mergeCell ref="E183:F183"/>
    <mergeCell ref="G183:H183"/>
    <mergeCell ref="I183:J183"/>
    <mergeCell ref="U173:V173"/>
    <mergeCell ref="K183:L183"/>
    <mergeCell ref="M183:N183"/>
    <mergeCell ref="O183:P183"/>
    <mergeCell ref="M213:N213"/>
    <mergeCell ref="O213:P213"/>
    <mergeCell ref="E213:F213"/>
    <mergeCell ref="G213:H213"/>
    <mergeCell ref="F187:G187"/>
    <mergeCell ref="A201:E201"/>
    <mergeCell ref="E203:F203"/>
    <mergeCell ref="A198:E198"/>
    <mergeCell ref="A188:E188"/>
    <mergeCell ref="A189:E189"/>
    <mergeCell ref="A190:E190"/>
    <mergeCell ref="A191:E191"/>
    <mergeCell ref="E193:F193"/>
    <mergeCell ref="G193:H193"/>
    <mergeCell ref="A178:E178"/>
    <mergeCell ref="A179:E179"/>
    <mergeCell ref="A220:E220"/>
    <mergeCell ref="A228:E228"/>
    <mergeCell ref="AH214:AU214"/>
    <mergeCell ref="A221:E221"/>
    <mergeCell ref="E223:F223"/>
    <mergeCell ref="G223:H223"/>
    <mergeCell ref="I223:J223"/>
    <mergeCell ref="K223:L223"/>
    <mergeCell ref="M223:N223"/>
    <mergeCell ref="O223:P223"/>
    <mergeCell ref="Q223:R223"/>
    <mergeCell ref="S223:T223"/>
    <mergeCell ref="U223:V223"/>
    <mergeCell ref="W223:X223"/>
    <mergeCell ref="Y223:Z223"/>
    <mergeCell ref="F227:G227"/>
    <mergeCell ref="X227:Y227"/>
    <mergeCell ref="AC227:AD227"/>
    <mergeCell ref="AK227:AL227"/>
    <mergeCell ref="F217:G217"/>
    <mergeCell ref="I213:J213"/>
    <mergeCell ref="K213:L213"/>
    <mergeCell ref="A218:E218"/>
    <mergeCell ref="A219:E219"/>
    <mergeCell ref="AH234:AU234"/>
    <mergeCell ref="AH224:AU224"/>
    <mergeCell ref="AI134:AJ134"/>
    <mergeCell ref="AK134:AL134"/>
    <mergeCell ref="AM134:AN134"/>
    <mergeCell ref="AO134:AP134"/>
    <mergeCell ref="AQ134:AR134"/>
    <mergeCell ref="AS134:AT134"/>
    <mergeCell ref="AU134:AV134"/>
    <mergeCell ref="AH194:AU194"/>
    <mergeCell ref="AG183:AH183"/>
    <mergeCell ref="AI183:AJ183"/>
    <mergeCell ref="AH184:AU184"/>
    <mergeCell ref="AH204:AU204"/>
    <mergeCell ref="AI213:AJ213"/>
    <mergeCell ref="AK213:AL213"/>
    <mergeCell ref="AM213:AN213"/>
    <mergeCell ref="AU183:AV183"/>
    <mergeCell ref="AO213:AP213"/>
    <mergeCell ref="AH148:AU148"/>
    <mergeCell ref="Q183:R183"/>
    <mergeCell ref="S183:T183"/>
    <mergeCell ref="CF110:CG110"/>
    <mergeCell ref="CN110:CO110"/>
    <mergeCell ref="DE110:DF110"/>
    <mergeCell ref="AA93:AB93"/>
    <mergeCell ref="AC93:AD93"/>
    <mergeCell ref="AE93:AF93"/>
    <mergeCell ref="AG93:AH93"/>
    <mergeCell ref="AI93:AJ93"/>
    <mergeCell ref="AK93:AL93"/>
    <mergeCell ref="AM93:AN93"/>
    <mergeCell ref="AO93:AP93"/>
    <mergeCell ref="AQ93:AR93"/>
    <mergeCell ref="AC97:AD97"/>
    <mergeCell ref="AK97:AL97"/>
    <mergeCell ref="BB97:BC97"/>
    <mergeCell ref="AQ106:AR106"/>
    <mergeCell ref="AS106:AT106"/>
    <mergeCell ref="AU106:AV106"/>
    <mergeCell ref="AH94:AU94"/>
    <mergeCell ref="AU93:AV93"/>
    <mergeCell ref="AW93:AX93"/>
    <mergeCell ref="AY93:AZ93"/>
    <mergeCell ref="BA93:BB93"/>
    <mergeCell ref="CA110:CB110"/>
    <mergeCell ref="BJ119:BK119"/>
    <mergeCell ref="BL119:BM119"/>
    <mergeCell ref="A46:E46"/>
    <mergeCell ref="A90:E90"/>
    <mergeCell ref="A103:E103"/>
    <mergeCell ref="BD116:BH116"/>
    <mergeCell ref="A100:E100"/>
    <mergeCell ref="A101:E101"/>
    <mergeCell ref="A102:E102"/>
    <mergeCell ref="A62:E62"/>
    <mergeCell ref="A63:E63"/>
    <mergeCell ref="A64:E64"/>
    <mergeCell ref="A61:E61"/>
    <mergeCell ref="A59:E59"/>
    <mergeCell ref="A60:E60"/>
    <mergeCell ref="A98:E98"/>
    <mergeCell ref="BD114:BH114"/>
    <mergeCell ref="BD115:BH115"/>
    <mergeCell ref="BD117:BH117"/>
    <mergeCell ref="BH119:BI119"/>
    <mergeCell ref="AC84:AD84"/>
    <mergeCell ref="AK84:AL84"/>
    <mergeCell ref="F84:G84"/>
    <mergeCell ref="X84:Y84"/>
    <mergeCell ref="BN119:BO119"/>
    <mergeCell ref="BP119:BQ119"/>
    <mergeCell ref="BR119:BS119"/>
    <mergeCell ref="BT119:BU119"/>
    <mergeCell ref="BV119:BW119"/>
    <mergeCell ref="BX119:BY119"/>
    <mergeCell ref="CB119:CC119"/>
    <mergeCell ref="CD119:CE119"/>
    <mergeCell ref="CX119:CY119"/>
    <mergeCell ref="BZ119:CA119"/>
    <mergeCell ref="DB119:DC119"/>
    <mergeCell ref="DD119:DE119"/>
    <mergeCell ref="CK120:CX120"/>
    <mergeCell ref="CF119:CG119"/>
    <mergeCell ref="CH119:CI119"/>
    <mergeCell ref="CJ119:CK119"/>
    <mergeCell ref="CL119:CM119"/>
    <mergeCell ref="CN119:CO119"/>
    <mergeCell ref="CP119:CQ119"/>
    <mergeCell ref="CR119:CS119"/>
    <mergeCell ref="CT119:CU119"/>
    <mergeCell ref="CV119:CW119"/>
    <mergeCell ref="CZ119:DA119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r:id="rId1"/>
  <headerFooter>
    <oddFooter>&amp;R&amp;20&amp;A&amp;P／&amp;N</oddFooter>
  </headerFooter>
  <rowBreaks count="10" manualBreakCount="10">
    <brk id="23" max="54" man="1"/>
    <brk id="36" max="54" man="1"/>
    <brk id="71" max="54" man="1"/>
    <brk id="95" max="54" man="1"/>
    <brk id="108" min="55" max="109" man="1"/>
    <brk id="108" max="54" man="1"/>
    <brk id="136" max="54" man="1"/>
    <brk id="163" max="54" man="1"/>
    <brk id="185" max="54" man="1"/>
    <brk id="215" max="5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BA8E1-05B2-4955-9FE8-3F428C80CCAF}">
  <sheetPr>
    <tabColor rgb="FFFFFF00"/>
  </sheetPr>
  <dimension ref="A1:DF244"/>
  <sheetViews>
    <sheetView view="pageBreakPreview" topLeftCell="A214" zoomScale="55" zoomScaleNormal="85" zoomScaleSheetLayoutView="55" workbookViewId="0">
      <selection activeCell="P3" sqref="P3"/>
    </sheetView>
  </sheetViews>
  <sheetFormatPr defaultColWidth="3.75" defaultRowHeight="17.25" customHeight="1" x14ac:dyDescent="0.15"/>
  <cols>
    <col min="1" max="40" width="3.75" style="20"/>
    <col min="41" max="41" width="3.75" style="20" customWidth="1"/>
    <col min="42" max="67" width="3.75" style="20"/>
    <col min="68" max="68" width="3.75" style="20" customWidth="1"/>
    <col min="69" max="73" width="3.75" style="20"/>
    <col min="74" max="76" width="3.75" style="20" customWidth="1"/>
    <col min="77" max="16384" width="3.75" style="20"/>
  </cols>
  <sheetData>
    <row r="1" spans="1:76" ht="17.25" customHeight="1" x14ac:dyDescent="0.15">
      <c r="A1" s="20" t="s">
        <v>202</v>
      </c>
      <c r="C1" s="366"/>
      <c r="D1" s="366"/>
      <c r="E1" s="366"/>
      <c r="F1" s="366"/>
      <c r="G1" s="366"/>
    </row>
    <row r="2" spans="1:76" ht="17.25" customHeight="1" x14ac:dyDescent="0.15">
      <c r="F2" s="536">
        <v>0.35416666666666669</v>
      </c>
      <c r="G2" s="538"/>
      <c r="X2" s="536">
        <v>0.72916666666666663</v>
      </c>
      <c r="Y2" s="538"/>
      <c r="AC2" s="536"/>
      <c r="AD2" s="538"/>
      <c r="AK2" s="536">
        <v>1</v>
      </c>
      <c r="AL2" s="538"/>
      <c r="BB2" s="536">
        <v>0.35416666666666669</v>
      </c>
      <c r="BC2" s="538"/>
    </row>
    <row r="3" spans="1:76" ht="26.25" customHeight="1" x14ac:dyDescent="0.15">
      <c r="A3" s="531" t="s">
        <v>3</v>
      </c>
      <c r="B3" s="531"/>
      <c r="C3" s="531"/>
      <c r="D3" s="531"/>
      <c r="E3" s="532"/>
      <c r="F3" s="22"/>
      <c r="G3" s="32"/>
      <c r="H3" s="31"/>
      <c r="I3" s="33"/>
      <c r="J3" s="31"/>
      <c r="K3" s="149"/>
      <c r="L3" s="31"/>
      <c r="M3" s="33"/>
      <c r="N3" s="148" t="s">
        <v>173</v>
      </c>
      <c r="O3" s="149" t="s">
        <v>174</v>
      </c>
      <c r="P3" s="31"/>
      <c r="Q3" s="31"/>
      <c r="R3" s="31"/>
      <c r="S3" s="31"/>
      <c r="T3" s="31"/>
      <c r="U3" s="33"/>
      <c r="V3" s="31"/>
      <c r="W3" s="31"/>
      <c r="X3" s="31"/>
      <c r="Y3" s="32"/>
      <c r="Z3" s="4"/>
      <c r="AA3" s="4" t="s">
        <v>205</v>
      </c>
      <c r="AB3" s="4"/>
      <c r="AC3" s="4"/>
      <c r="AD3" s="4"/>
      <c r="AE3" s="4"/>
      <c r="AF3" s="4"/>
      <c r="AG3" s="4"/>
      <c r="AH3" s="4"/>
      <c r="AI3" s="4"/>
      <c r="AJ3" s="4"/>
      <c r="AK3" s="4"/>
      <c r="AL3" s="5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6"/>
      <c r="BC3" s="25"/>
    </row>
    <row r="4" spans="1:76" ht="26.25" customHeight="1" x14ac:dyDescent="0.15">
      <c r="A4" s="531" t="s">
        <v>0</v>
      </c>
      <c r="B4" s="531"/>
      <c r="C4" s="531"/>
      <c r="D4" s="531"/>
      <c r="E4" s="532"/>
      <c r="F4" s="17"/>
      <c r="G4" s="8"/>
      <c r="H4" s="9"/>
      <c r="I4" s="148"/>
      <c r="J4" s="10"/>
      <c r="K4" s="11"/>
      <c r="L4" s="9"/>
      <c r="M4" s="10"/>
      <c r="N4" s="11"/>
      <c r="O4" s="12"/>
      <c r="P4" s="148" t="s">
        <v>173</v>
      </c>
      <c r="Q4" s="149" t="s">
        <v>174</v>
      </c>
      <c r="R4" s="9"/>
      <c r="S4" s="9"/>
      <c r="T4" s="9"/>
      <c r="U4" s="9"/>
      <c r="V4" s="9"/>
      <c r="W4" s="9"/>
      <c r="X4" s="9"/>
      <c r="Y4" s="8"/>
      <c r="Z4" s="4"/>
      <c r="AA4" s="4" t="s">
        <v>205</v>
      </c>
      <c r="AB4" s="4"/>
      <c r="AC4" s="4"/>
      <c r="AD4" s="4"/>
      <c r="AE4" s="4"/>
      <c r="AF4" s="4"/>
      <c r="AG4" s="4"/>
      <c r="AH4" s="4"/>
      <c r="AI4" s="4"/>
      <c r="AJ4" s="4"/>
      <c r="AK4" s="4"/>
      <c r="AL4" s="5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6"/>
      <c r="BC4" s="25"/>
    </row>
    <row r="5" spans="1:76" ht="26.25" customHeight="1" x14ac:dyDescent="0.15">
      <c r="A5" s="531" t="s">
        <v>4</v>
      </c>
      <c r="B5" s="531"/>
      <c r="C5" s="531"/>
      <c r="D5" s="531"/>
      <c r="E5" s="532"/>
      <c r="F5" s="17"/>
      <c r="G5" s="8"/>
      <c r="H5" s="9"/>
      <c r="I5" s="10"/>
      <c r="J5" s="11"/>
      <c r="K5" s="11"/>
      <c r="L5" s="148" t="s">
        <v>173</v>
      </c>
      <c r="M5" s="149" t="s">
        <v>174</v>
      </c>
      <c r="N5" s="11"/>
      <c r="O5" s="12"/>
      <c r="P5" s="11"/>
      <c r="Q5" s="12"/>
      <c r="R5" s="12"/>
      <c r="S5" s="9"/>
      <c r="T5" s="9"/>
      <c r="U5" s="9"/>
      <c r="V5" s="9"/>
      <c r="W5" s="148"/>
      <c r="X5" s="9"/>
      <c r="Y5" s="8"/>
      <c r="Z5" s="4"/>
      <c r="AA5" s="4" t="s">
        <v>205</v>
      </c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6"/>
      <c r="BC5" s="25"/>
    </row>
    <row r="6" spans="1:76" ht="26.25" customHeight="1" x14ac:dyDescent="0.15">
      <c r="A6" s="544" t="s">
        <v>170</v>
      </c>
      <c r="B6" s="545"/>
      <c r="C6" s="545"/>
      <c r="D6" s="545"/>
      <c r="E6" s="546"/>
      <c r="F6" s="17"/>
      <c r="G6" s="169"/>
      <c r="H6" s="170"/>
      <c r="I6" s="171"/>
      <c r="J6" s="149"/>
      <c r="K6" s="172"/>
      <c r="L6" s="172"/>
      <c r="M6" s="172"/>
      <c r="N6" s="172"/>
      <c r="O6" s="173"/>
      <c r="P6" s="172"/>
      <c r="Q6" s="173"/>
      <c r="R6" s="173"/>
      <c r="S6" s="173"/>
      <c r="T6" s="170"/>
      <c r="U6" s="148" t="s">
        <v>173</v>
      </c>
      <c r="V6" s="149" t="s">
        <v>174</v>
      </c>
      <c r="W6" s="172"/>
      <c r="X6" s="170"/>
      <c r="Y6" s="169"/>
      <c r="Z6" s="4"/>
      <c r="AA6" s="368" t="s">
        <v>205</v>
      </c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6"/>
      <c r="BC6" s="25"/>
    </row>
    <row r="7" spans="1:76" ht="26.25" customHeight="1" x14ac:dyDescent="0.15">
      <c r="A7" s="531" t="s">
        <v>8</v>
      </c>
      <c r="B7" s="531"/>
      <c r="C7" s="531"/>
      <c r="D7" s="531"/>
      <c r="E7" s="532"/>
      <c r="F7" s="13"/>
      <c r="G7" s="3"/>
      <c r="H7" s="4"/>
      <c r="I7" s="5"/>
      <c r="J7" s="23"/>
      <c r="K7" s="24"/>
      <c r="L7" s="4"/>
      <c r="M7" s="5"/>
      <c r="N7" s="23"/>
      <c r="O7" s="26"/>
      <c r="P7" s="23"/>
      <c r="Q7" s="26"/>
      <c r="R7" s="4"/>
      <c r="S7" s="4"/>
      <c r="T7" s="4"/>
      <c r="U7" s="4"/>
      <c r="V7" s="23"/>
      <c r="W7" s="26"/>
      <c r="X7" s="4"/>
      <c r="Y7" s="3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6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6"/>
      <c r="BC7" s="25"/>
    </row>
    <row r="8" spans="1:76" ht="17.25" customHeight="1" x14ac:dyDescent="0.15">
      <c r="E8" s="28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</row>
    <row r="9" spans="1:76" ht="40.5" customHeight="1" thickBot="1" x14ac:dyDescent="0.2">
      <c r="D9" s="30"/>
      <c r="E9" s="524">
        <v>8</v>
      </c>
      <c r="F9" s="524"/>
      <c r="G9" s="524">
        <v>9</v>
      </c>
      <c r="H9" s="524"/>
      <c r="I9" s="524">
        <v>10</v>
      </c>
      <c r="J9" s="524"/>
      <c r="K9" s="524">
        <v>11</v>
      </c>
      <c r="L9" s="524"/>
      <c r="M9" s="524">
        <v>12</v>
      </c>
      <c r="N9" s="524"/>
      <c r="O9" s="524">
        <v>13</v>
      </c>
      <c r="P9" s="524"/>
      <c r="Q9" s="524">
        <v>14</v>
      </c>
      <c r="R9" s="524"/>
      <c r="S9" s="524">
        <v>15</v>
      </c>
      <c r="T9" s="524"/>
      <c r="U9" s="524">
        <v>16</v>
      </c>
      <c r="V9" s="524"/>
      <c r="W9" s="524">
        <v>17</v>
      </c>
      <c r="X9" s="524"/>
      <c r="Y9" s="524">
        <v>18</v>
      </c>
      <c r="Z9" s="524"/>
      <c r="AA9" s="524">
        <v>19</v>
      </c>
      <c r="AB9" s="524"/>
      <c r="AC9" s="524">
        <v>20</v>
      </c>
      <c r="AD9" s="524"/>
      <c r="AE9" s="524">
        <v>21</v>
      </c>
      <c r="AF9" s="524"/>
      <c r="AG9" s="528">
        <v>22</v>
      </c>
      <c r="AH9" s="528"/>
      <c r="AI9" s="528">
        <v>23</v>
      </c>
      <c r="AJ9" s="528"/>
      <c r="AK9" s="537" t="s">
        <v>1</v>
      </c>
      <c r="AL9" s="528"/>
      <c r="AM9" s="528">
        <v>1</v>
      </c>
      <c r="AN9" s="528"/>
      <c r="AO9" s="528">
        <v>2</v>
      </c>
      <c r="AP9" s="528"/>
      <c r="AQ9" s="528">
        <v>3</v>
      </c>
      <c r="AR9" s="528"/>
      <c r="AS9" s="528">
        <v>4</v>
      </c>
      <c r="AT9" s="528"/>
      <c r="AU9" s="528">
        <v>5</v>
      </c>
      <c r="AV9" s="528"/>
      <c r="AW9" s="524">
        <v>6</v>
      </c>
      <c r="AX9" s="524"/>
      <c r="AY9" s="524">
        <v>7</v>
      </c>
      <c r="AZ9" s="524"/>
      <c r="BA9" s="524">
        <v>8</v>
      </c>
      <c r="BB9" s="524"/>
      <c r="BC9" s="365"/>
    </row>
    <row r="10" spans="1:76" ht="17.25" customHeight="1" thickBot="1" x14ac:dyDescent="0.2">
      <c r="AH10" s="525" t="s">
        <v>2</v>
      </c>
      <c r="AI10" s="526"/>
      <c r="AJ10" s="526"/>
      <c r="AK10" s="526"/>
      <c r="AL10" s="526"/>
      <c r="AM10" s="526"/>
      <c r="AN10" s="526"/>
      <c r="AO10" s="526"/>
      <c r="AP10" s="526"/>
      <c r="AQ10" s="526"/>
      <c r="AR10" s="526"/>
      <c r="AS10" s="526"/>
      <c r="AT10" s="526"/>
      <c r="AU10" s="527"/>
      <c r="BV10" s="20">
        <v>11700</v>
      </c>
      <c r="BW10" s="20">
        <v>9100</v>
      </c>
      <c r="BX10" s="20">
        <v>8600</v>
      </c>
    </row>
    <row r="11" spans="1:76" ht="17.25" customHeight="1" x14ac:dyDescent="0.15">
      <c r="BV11" s="20">
        <v>11000</v>
      </c>
      <c r="BW11" s="20">
        <v>8600</v>
      </c>
      <c r="BX11" s="20">
        <v>8100</v>
      </c>
    </row>
    <row r="12" spans="1:76" ht="17.25" customHeight="1" x14ac:dyDescent="0.15">
      <c r="A12" s="20" t="s">
        <v>203</v>
      </c>
      <c r="C12" s="366"/>
      <c r="D12" s="366"/>
      <c r="E12" s="366"/>
      <c r="F12" s="366"/>
      <c r="G12" s="366"/>
    </row>
    <row r="13" spans="1:76" ht="17.25" customHeight="1" x14ac:dyDescent="0.15">
      <c r="F13" s="536">
        <v>0.35416666666666669</v>
      </c>
      <c r="G13" s="538"/>
      <c r="X13" s="536">
        <v>0.72916666666666663</v>
      </c>
      <c r="Y13" s="538"/>
      <c r="AC13" s="536"/>
      <c r="AD13" s="538"/>
      <c r="AK13" s="536">
        <v>1</v>
      </c>
      <c r="AL13" s="538"/>
      <c r="BB13" s="536">
        <v>0.35416666666666669</v>
      </c>
      <c r="BC13" s="538"/>
    </row>
    <row r="14" spans="1:76" ht="26.25" customHeight="1" x14ac:dyDescent="0.15">
      <c r="A14" s="531" t="s">
        <v>3</v>
      </c>
      <c r="B14" s="531"/>
      <c r="C14" s="531"/>
      <c r="D14" s="531"/>
      <c r="E14" s="532"/>
      <c r="F14" s="22"/>
      <c r="G14" s="32"/>
      <c r="H14" s="33"/>
      <c r="I14" s="33"/>
      <c r="J14" s="31"/>
      <c r="K14" s="33"/>
      <c r="L14" s="31"/>
      <c r="M14" s="33"/>
      <c r="N14" s="148" t="s">
        <v>173</v>
      </c>
      <c r="O14" s="149" t="s">
        <v>174</v>
      </c>
      <c r="P14" s="31"/>
      <c r="Q14" s="31"/>
      <c r="R14" s="31"/>
      <c r="S14" s="31"/>
      <c r="T14" s="31"/>
      <c r="U14" s="149"/>
      <c r="V14" s="31"/>
      <c r="W14" s="31"/>
      <c r="X14" s="31"/>
      <c r="Y14" s="32"/>
      <c r="Z14" s="4"/>
      <c r="AA14" s="4"/>
      <c r="AB14" s="4"/>
      <c r="AC14" s="4" t="s">
        <v>206</v>
      </c>
      <c r="AD14" s="4"/>
      <c r="AE14" s="4"/>
      <c r="AF14" s="4"/>
      <c r="AG14" s="4"/>
      <c r="AH14" s="4"/>
      <c r="AI14" s="4"/>
      <c r="AJ14" s="4"/>
      <c r="AK14" s="4"/>
      <c r="AL14" s="5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6"/>
      <c r="BC14" s="25"/>
    </row>
    <row r="15" spans="1:76" ht="26.25" customHeight="1" x14ac:dyDescent="0.15">
      <c r="A15" s="531" t="s">
        <v>11</v>
      </c>
      <c r="B15" s="531"/>
      <c r="C15" s="531"/>
      <c r="D15" s="531"/>
      <c r="E15" s="532"/>
      <c r="F15" s="7"/>
      <c r="G15" s="8"/>
      <c r="H15" s="148" t="s">
        <v>173</v>
      </c>
      <c r="I15" s="149" t="s">
        <v>174</v>
      </c>
      <c r="J15" s="10"/>
      <c r="K15" s="10"/>
      <c r="L15" s="10"/>
      <c r="M15" s="10"/>
      <c r="N15" s="11"/>
      <c r="O15" s="12"/>
      <c r="P15" s="149"/>
      <c r="Q15" s="12"/>
      <c r="R15" s="12"/>
      <c r="S15" s="9"/>
      <c r="T15" s="9"/>
      <c r="U15" s="9"/>
      <c r="V15" s="9"/>
      <c r="W15" s="149"/>
      <c r="X15" s="9"/>
      <c r="Y15" s="8"/>
      <c r="Z15" s="9"/>
      <c r="AA15" s="9"/>
      <c r="AB15" s="4"/>
      <c r="AC15" s="4" t="s">
        <v>207</v>
      </c>
      <c r="AD15" s="4"/>
      <c r="AE15" s="4"/>
      <c r="AF15" s="4"/>
      <c r="AG15" s="4"/>
      <c r="AH15" s="4"/>
      <c r="AI15" s="4"/>
      <c r="AJ15" s="4"/>
      <c r="AK15" s="4"/>
      <c r="AL15" s="5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9"/>
      <c r="AX15" s="9"/>
      <c r="AY15" s="9"/>
      <c r="AZ15" s="9"/>
      <c r="BA15" s="9"/>
      <c r="BB15" s="6"/>
      <c r="BC15" s="25"/>
    </row>
    <row r="16" spans="1:76" ht="26.25" customHeight="1" x14ac:dyDescent="0.15">
      <c r="A16" s="531" t="s">
        <v>12</v>
      </c>
      <c r="B16" s="531"/>
      <c r="C16" s="531"/>
      <c r="D16" s="531"/>
      <c r="E16" s="532"/>
      <c r="F16" s="7"/>
      <c r="G16" s="8"/>
      <c r="H16" s="9"/>
      <c r="I16" s="10"/>
      <c r="J16" s="148" t="s">
        <v>173</v>
      </c>
      <c r="K16" s="149" t="s">
        <v>174</v>
      </c>
      <c r="L16" s="11"/>
      <c r="M16" s="12"/>
      <c r="N16" s="11"/>
      <c r="O16" s="12"/>
      <c r="P16" s="11"/>
      <c r="Q16" s="149"/>
      <c r="R16" s="12"/>
      <c r="S16" s="9"/>
      <c r="T16" s="9"/>
      <c r="U16" s="9"/>
      <c r="V16" s="9"/>
      <c r="W16" s="9"/>
      <c r="X16" s="149"/>
      <c r="Y16" s="8"/>
      <c r="Z16" s="9"/>
      <c r="AA16" s="10"/>
      <c r="AB16" s="4"/>
      <c r="AC16" s="4" t="s">
        <v>207</v>
      </c>
      <c r="AD16" s="4"/>
      <c r="AE16" s="4"/>
      <c r="AF16" s="4"/>
      <c r="AG16" s="4"/>
      <c r="AH16" s="4"/>
      <c r="AI16" s="4"/>
      <c r="AJ16" s="4"/>
      <c r="AK16" s="4"/>
      <c r="AL16" s="5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9"/>
      <c r="AX16" s="9"/>
      <c r="AY16" s="9"/>
      <c r="AZ16" s="9"/>
      <c r="BA16" s="9"/>
      <c r="BB16" s="6"/>
      <c r="BC16" s="25"/>
    </row>
    <row r="17" spans="1:58" ht="26.25" customHeight="1" x14ac:dyDescent="0.15">
      <c r="A17" s="532" t="s">
        <v>170</v>
      </c>
      <c r="B17" s="533"/>
      <c r="C17" s="533"/>
      <c r="D17" s="533"/>
      <c r="E17" s="534"/>
      <c r="F17" s="7"/>
      <c r="G17" s="169"/>
      <c r="H17" s="170"/>
      <c r="I17" s="171"/>
      <c r="J17" s="172"/>
      <c r="K17" s="172"/>
      <c r="L17" s="148" t="s">
        <v>173</v>
      </c>
      <c r="M17" s="149" t="s">
        <v>174</v>
      </c>
      <c r="N17" s="172"/>
      <c r="O17" s="173"/>
      <c r="P17" s="172"/>
      <c r="Q17" s="173"/>
      <c r="R17" s="173"/>
      <c r="S17" s="173"/>
      <c r="T17" s="170"/>
      <c r="U17" s="170"/>
      <c r="V17" s="149"/>
      <c r="W17" s="172"/>
      <c r="X17" s="170"/>
      <c r="Y17" s="149"/>
      <c r="Z17" s="172"/>
      <c r="AA17" s="172"/>
      <c r="AB17" s="4"/>
      <c r="AC17" s="368" t="s">
        <v>207</v>
      </c>
      <c r="AD17" s="4"/>
      <c r="AE17" s="4"/>
      <c r="AF17" s="4"/>
      <c r="AG17" s="4"/>
      <c r="AH17" s="4"/>
      <c r="AI17" s="4"/>
      <c r="AJ17" s="4"/>
      <c r="AK17" s="4"/>
      <c r="AL17" s="5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9"/>
      <c r="AX17" s="9"/>
      <c r="AY17" s="9"/>
      <c r="AZ17" s="9"/>
      <c r="BA17" s="9"/>
      <c r="BB17" s="6"/>
      <c r="BC17" s="25"/>
      <c r="BF17" s="20">
        <v>2.5</v>
      </c>
    </row>
    <row r="18" spans="1:58" ht="26.25" hidden="1" customHeight="1" x14ac:dyDescent="0.15">
      <c r="A18" s="531"/>
      <c r="B18" s="531"/>
      <c r="C18" s="531"/>
      <c r="D18" s="531"/>
      <c r="E18" s="532"/>
      <c r="F18" s="17"/>
      <c r="G18" s="3"/>
      <c r="H18" s="4"/>
      <c r="I18" s="5"/>
      <c r="J18" s="23"/>
      <c r="K18" s="24"/>
      <c r="L18" s="4"/>
      <c r="M18" s="5"/>
      <c r="N18" s="23"/>
      <c r="O18" s="26"/>
      <c r="P18" s="23"/>
      <c r="Q18" s="24"/>
      <c r="R18" s="4"/>
      <c r="S18" s="4"/>
      <c r="T18" s="4"/>
      <c r="U18" s="4"/>
      <c r="V18" s="23"/>
      <c r="W18" s="26"/>
      <c r="X18" s="4"/>
      <c r="Y18" s="3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6"/>
      <c r="BC18" s="25"/>
    </row>
    <row r="19" spans="1:58" ht="26.25" hidden="1" customHeight="1" x14ac:dyDescent="0.15">
      <c r="A19" s="531"/>
      <c r="B19" s="531"/>
      <c r="C19" s="531"/>
      <c r="D19" s="531"/>
      <c r="E19" s="532"/>
      <c r="F19" s="17"/>
      <c r="G19" s="3"/>
      <c r="H19" s="4"/>
      <c r="I19" s="5"/>
      <c r="J19" s="23"/>
      <c r="K19" s="24"/>
      <c r="L19" s="4"/>
      <c r="M19" s="5"/>
      <c r="N19" s="23"/>
      <c r="O19" s="26"/>
      <c r="P19" s="23"/>
      <c r="Q19" s="26"/>
      <c r="R19" s="23"/>
      <c r="S19" s="24"/>
      <c r="T19" s="4"/>
      <c r="U19" s="4"/>
      <c r="V19" s="23"/>
      <c r="W19" s="26"/>
      <c r="X19" s="4"/>
      <c r="Y19" s="3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6"/>
      <c r="BC19" s="25"/>
    </row>
    <row r="20" spans="1:58" ht="26.25" customHeight="1" x14ac:dyDescent="0.15">
      <c r="A20" s="531" t="s">
        <v>8</v>
      </c>
      <c r="B20" s="531"/>
      <c r="C20" s="531"/>
      <c r="D20" s="531"/>
      <c r="E20" s="532"/>
      <c r="F20" s="17"/>
      <c r="G20" s="3"/>
      <c r="H20" s="4"/>
      <c r="I20" s="5"/>
      <c r="J20" s="23"/>
      <c r="K20" s="24"/>
      <c r="L20" s="4"/>
      <c r="M20" s="5"/>
      <c r="N20" s="23"/>
      <c r="O20" s="26"/>
      <c r="P20" s="23"/>
      <c r="Q20" s="26"/>
      <c r="R20" s="4"/>
      <c r="S20" s="4"/>
      <c r="T20" s="4"/>
      <c r="U20" s="4"/>
      <c r="V20" s="23"/>
      <c r="W20" s="26"/>
      <c r="X20" s="4"/>
      <c r="Y20" s="3"/>
      <c r="Z20" s="4"/>
      <c r="AA20" s="4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6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4"/>
      <c r="AX20" s="4"/>
      <c r="AY20" s="4"/>
      <c r="AZ20" s="4"/>
      <c r="BA20" s="4"/>
      <c r="BB20" s="6"/>
      <c r="BC20" s="25"/>
    </row>
    <row r="21" spans="1:58" ht="17.25" customHeight="1" x14ac:dyDescent="0.15">
      <c r="E21" s="28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</row>
    <row r="22" spans="1:58" ht="40.5" customHeight="1" thickBot="1" x14ac:dyDescent="0.2">
      <c r="D22" s="30"/>
      <c r="E22" s="524">
        <v>8</v>
      </c>
      <c r="F22" s="524"/>
      <c r="G22" s="524">
        <v>9</v>
      </c>
      <c r="H22" s="524"/>
      <c r="I22" s="524">
        <v>10</v>
      </c>
      <c r="J22" s="524"/>
      <c r="K22" s="524">
        <v>11</v>
      </c>
      <c r="L22" s="524"/>
      <c r="M22" s="524">
        <v>12</v>
      </c>
      <c r="N22" s="524"/>
      <c r="O22" s="524">
        <v>13</v>
      </c>
      <c r="P22" s="524"/>
      <c r="Q22" s="524">
        <v>14</v>
      </c>
      <c r="R22" s="524"/>
      <c r="S22" s="524">
        <v>15</v>
      </c>
      <c r="T22" s="524"/>
      <c r="U22" s="524">
        <v>16</v>
      </c>
      <c r="V22" s="524"/>
      <c r="W22" s="524">
        <v>17</v>
      </c>
      <c r="X22" s="524"/>
      <c r="Y22" s="524">
        <v>18</v>
      </c>
      <c r="Z22" s="524"/>
      <c r="AA22" s="524">
        <v>19</v>
      </c>
      <c r="AB22" s="524"/>
      <c r="AC22" s="524">
        <v>20</v>
      </c>
      <c r="AD22" s="524"/>
      <c r="AE22" s="524">
        <v>21</v>
      </c>
      <c r="AF22" s="524"/>
      <c r="AG22" s="528">
        <v>22</v>
      </c>
      <c r="AH22" s="528"/>
      <c r="AI22" s="528">
        <v>23</v>
      </c>
      <c r="AJ22" s="528"/>
      <c r="AK22" s="537" t="s">
        <v>1</v>
      </c>
      <c r="AL22" s="528"/>
      <c r="AM22" s="528">
        <v>1</v>
      </c>
      <c r="AN22" s="528"/>
      <c r="AO22" s="528">
        <v>2</v>
      </c>
      <c r="AP22" s="528"/>
      <c r="AQ22" s="528">
        <v>3</v>
      </c>
      <c r="AR22" s="528"/>
      <c r="AS22" s="528">
        <v>4</v>
      </c>
      <c r="AT22" s="528"/>
      <c r="AU22" s="528">
        <v>5</v>
      </c>
      <c r="AV22" s="528"/>
      <c r="AW22" s="524">
        <v>6</v>
      </c>
      <c r="AX22" s="524"/>
      <c r="AY22" s="524">
        <v>7</v>
      </c>
      <c r="AZ22" s="524"/>
      <c r="BA22" s="524">
        <v>8</v>
      </c>
      <c r="BB22" s="524"/>
      <c r="BC22" s="365"/>
    </row>
    <row r="23" spans="1:58" ht="17.25" customHeight="1" thickBot="1" x14ac:dyDescent="0.2">
      <c r="AH23" s="525" t="s">
        <v>2</v>
      </c>
      <c r="AI23" s="526"/>
      <c r="AJ23" s="526"/>
      <c r="AK23" s="526"/>
      <c r="AL23" s="526"/>
      <c r="AM23" s="526"/>
      <c r="AN23" s="526"/>
      <c r="AO23" s="526"/>
      <c r="AP23" s="526"/>
      <c r="AQ23" s="526"/>
      <c r="AR23" s="526"/>
      <c r="AS23" s="526"/>
      <c r="AT23" s="526"/>
      <c r="AU23" s="527"/>
    </row>
    <row r="25" spans="1:58" ht="17.25" customHeight="1" x14ac:dyDescent="0.15">
      <c r="A25" s="20" t="s">
        <v>208</v>
      </c>
      <c r="C25" s="366"/>
      <c r="D25" s="366"/>
      <c r="E25" s="366"/>
      <c r="F25" s="366"/>
      <c r="G25" s="366"/>
    </row>
    <row r="26" spans="1:58" ht="17.25" customHeight="1" x14ac:dyDescent="0.15">
      <c r="F26" s="536">
        <v>0.35416666666666669</v>
      </c>
      <c r="G26" s="538"/>
      <c r="X26" s="536">
        <v>0.72916666666666663</v>
      </c>
      <c r="Y26" s="538"/>
      <c r="AC26" s="536"/>
      <c r="AD26" s="538"/>
      <c r="AK26" s="536">
        <v>1</v>
      </c>
      <c r="AL26" s="538"/>
      <c r="BB26" s="536">
        <v>0.35416666666666669</v>
      </c>
      <c r="BC26" s="538"/>
    </row>
    <row r="27" spans="1:58" ht="26.25" customHeight="1" x14ac:dyDescent="0.15">
      <c r="A27" s="531" t="s">
        <v>3</v>
      </c>
      <c r="B27" s="531"/>
      <c r="C27" s="531"/>
      <c r="D27" s="531"/>
      <c r="E27" s="532"/>
      <c r="F27" s="22"/>
      <c r="G27" s="32"/>
      <c r="H27" s="31"/>
      <c r="I27" s="33"/>
      <c r="J27" s="31"/>
      <c r="K27" s="31"/>
      <c r="L27" s="31"/>
      <c r="M27" s="33"/>
      <c r="N27" s="148" t="s">
        <v>173</v>
      </c>
      <c r="O27" s="149" t="s">
        <v>174</v>
      </c>
      <c r="P27" s="31"/>
      <c r="Q27" s="31"/>
      <c r="R27" s="31"/>
      <c r="S27" s="31"/>
      <c r="T27" s="31"/>
      <c r="U27" s="149"/>
      <c r="V27" s="31"/>
      <c r="W27" s="31"/>
      <c r="X27" s="31"/>
      <c r="Y27" s="32"/>
      <c r="Z27" s="4"/>
      <c r="AA27" s="4"/>
      <c r="AB27" s="4"/>
      <c r="AC27" s="4" t="s">
        <v>204</v>
      </c>
      <c r="AD27" s="4"/>
      <c r="AE27" s="4"/>
      <c r="AF27" s="4"/>
      <c r="AG27" s="4"/>
      <c r="AH27" s="4"/>
      <c r="AI27" s="4"/>
      <c r="AJ27" s="4"/>
      <c r="AK27" s="4"/>
      <c r="AL27" s="5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6"/>
      <c r="BC27" s="25"/>
    </row>
    <row r="28" spans="1:58" ht="26.25" customHeight="1" x14ac:dyDescent="0.15">
      <c r="A28" s="531" t="s">
        <v>11</v>
      </c>
      <c r="B28" s="531"/>
      <c r="C28" s="531"/>
      <c r="D28" s="531"/>
      <c r="E28" s="532"/>
      <c r="F28" s="7"/>
      <c r="G28" s="8"/>
      <c r="H28" s="9"/>
      <c r="I28" s="10"/>
      <c r="J28" s="9"/>
      <c r="K28" s="5"/>
      <c r="L28" s="5"/>
      <c r="M28" s="5"/>
      <c r="N28" s="23"/>
      <c r="O28" s="24"/>
      <c r="P28" s="4"/>
      <c r="Q28" s="4"/>
      <c r="R28" s="4"/>
      <c r="S28" s="4"/>
      <c r="T28" s="4"/>
      <c r="U28" s="4"/>
      <c r="V28" s="4"/>
      <c r="W28" s="4"/>
      <c r="X28" s="4"/>
      <c r="Y28" s="3"/>
      <c r="Z28" s="4"/>
      <c r="AA28" s="4"/>
      <c r="AB28" s="4"/>
      <c r="AC28" s="4" t="s">
        <v>306</v>
      </c>
      <c r="AD28" s="4"/>
      <c r="AE28" s="4"/>
      <c r="AF28" s="4"/>
      <c r="AG28" s="4"/>
      <c r="AH28" s="4"/>
      <c r="AI28" s="4"/>
      <c r="AJ28" s="4"/>
      <c r="AK28" s="4"/>
      <c r="AL28" s="5"/>
      <c r="AM28" s="4"/>
      <c r="AN28" s="4"/>
      <c r="AO28" s="4"/>
      <c r="AP28" s="4"/>
      <c r="AQ28" s="9"/>
      <c r="AR28" s="9"/>
      <c r="AS28" s="9"/>
      <c r="AT28" s="9"/>
      <c r="AU28" s="9"/>
      <c r="AV28" s="9"/>
      <c r="AW28" s="9"/>
      <c r="AX28" s="148" t="s">
        <v>173</v>
      </c>
      <c r="AY28" s="9"/>
      <c r="AZ28" s="9"/>
      <c r="BA28" s="9"/>
      <c r="BB28" s="6"/>
      <c r="BC28" s="25"/>
    </row>
    <row r="29" spans="1:58" ht="26.25" customHeight="1" x14ac:dyDescent="0.15">
      <c r="A29" s="531" t="s">
        <v>12</v>
      </c>
      <c r="B29" s="531"/>
      <c r="C29" s="531"/>
      <c r="D29" s="531"/>
      <c r="E29" s="532"/>
      <c r="F29" s="7"/>
      <c r="G29" s="8"/>
      <c r="H29" s="9"/>
      <c r="I29" s="10"/>
      <c r="J29" s="9"/>
      <c r="K29" s="5"/>
      <c r="L29" s="5"/>
      <c r="M29" s="5"/>
      <c r="N29" s="23"/>
      <c r="O29" s="24"/>
      <c r="P29" s="23"/>
      <c r="Q29" s="24"/>
      <c r="R29" s="4"/>
      <c r="S29" s="4"/>
      <c r="T29" s="4"/>
      <c r="U29" s="4"/>
      <c r="V29" s="23"/>
      <c r="W29" s="24"/>
      <c r="X29" s="4"/>
      <c r="Y29" s="3"/>
      <c r="Z29" s="4"/>
      <c r="AA29" s="4"/>
      <c r="AB29" s="4"/>
      <c r="AC29" s="4" t="s">
        <v>306</v>
      </c>
      <c r="AD29" s="4"/>
      <c r="AE29" s="4"/>
      <c r="AF29" s="4"/>
      <c r="AG29" s="4"/>
      <c r="AH29" s="4"/>
      <c r="AI29" s="4"/>
      <c r="AJ29" s="4"/>
      <c r="AK29" s="4"/>
      <c r="AL29" s="5"/>
      <c r="AM29" s="4"/>
      <c r="AN29" s="4"/>
      <c r="AO29" s="4"/>
      <c r="AP29" s="4"/>
      <c r="AQ29" s="9"/>
      <c r="AR29" s="9"/>
      <c r="AS29" s="9"/>
      <c r="AT29" s="9"/>
      <c r="AU29" s="9"/>
      <c r="AV29" s="148" t="s">
        <v>173</v>
      </c>
      <c r="AW29" s="9"/>
      <c r="AX29" s="9"/>
      <c r="AY29" s="9"/>
      <c r="AZ29" s="9"/>
      <c r="BA29" s="9"/>
      <c r="BB29" s="6"/>
      <c r="BC29" s="25"/>
    </row>
    <row r="30" spans="1:58" ht="26.25" customHeight="1" x14ac:dyDescent="0.15">
      <c r="A30" s="531" t="s">
        <v>170</v>
      </c>
      <c r="B30" s="531"/>
      <c r="C30" s="531"/>
      <c r="D30" s="531"/>
      <c r="E30" s="532"/>
      <c r="F30" s="7"/>
      <c r="G30" s="169"/>
      <c r="H30" s="170"/>
      <c r="I30" s="171"/>
      <c r="J30" s="170"/>
      <c r="K30" s="5"/>
      <c r="L30" s="5"/>
      <c r="M30" s="5"/>
      <c r="N30" s="4"/>
      <c r="O30" s="5"/>
      <c r="P30" s="4"/>
      <c r="Q30" s="5"/>
      <c r="R30" s="4"/>
      <c r="S30" s="4"/>
      <c r="T30" s="4"/>
      <c r="U30" s="5"/>
      <c r="V30" s="4"/>
      <c r="W30" s="5"/>
      <c r="X30" s="4"/>
      <c r="Y30" s="3"/>
      <c r="Z30" s="4"/>
      <c r="AA30" s="4"/>
      <c r="AB30" s="4"/>
      <c r="AC30" s="368" t="s">
        <v>306</v>
      </c>
      <c r="AD30" s="4"/>
      <c r="AE30" s="4"/>
      <c r="AF30" s="4"/>
      <c r="AG30" s="4"/>
      <c r="AH30" s="4"/>
      <c r="AI30" s="4"/>
      <c r="AJ30" s="4"/>
      <c r="AK30" s="4"/>
      <c r="AL30" s="5"/>
      <c r="AM30" s="4"/>
      <c r="AN30" s="4"/>
      <c r="AO30" s="4"/>
      <c r="AP30" s="4"/>
      <c r="AQ30" s="9"/>
      <c r="AR30" s="9"/>
      <c r="AS30" s="9"/>
      <c r="AT30" s="9"/>
      <c r="AU30" s="9"/>
      <c r="AV30" s="9"/>
      <c r="AW30" s="148" t="s">
        <v>173</v>
      </c>
      <c r="AX30" s="9"/>
      <c r="AY30" s="9"/>
      <c r="AZ30" s="9"/>
      <c r="BA30" s="9"/>
      <c r="BB30" s="6"/>
      <c r="BC30" s="25"/>
    </row>
    <row r="31" spans="1:58" ht="26.25" customHeight="1" x14ac:dyDescent="0.15">
      <c r="A31" s="531" t="s">
        <v>13</v>
      </c>
      <c r="B31" s="531"/>
      <c r="C31" s="531"/>
      <c r="D31" s="531"/>
      <c r="E31" s="532"/>
      <c r="F31" s="17"/>
      <c r="G31" s="3"/>
      <c r="H31" s="4"/>
      <c r="I31" s="5"/>
      <c r="J31" s="23"/>
      <c r="K31" s="35"/>
      <c r="L31" s="1"/>
      <c r="M31" s="2"/>
      <c r="N31" s="34"/>
      <c r="O31" s="34"/>
      <c r="P31" s="34"/>
      <c r="Q31" s="34"/>
      <c r="R31" s="34"/>
      <c r="S31" s="34"/>
      <c r="T31" s="34"/>
      <c r="U31" s="34"/>
      <c r="V31" s="34"/>
      <c r="W31" s="148" t="s">
        <v>173</v>
      </c>
      <c r="X31" s="149" t="s">
        <v>174</v>
      </c>
      <c r="Y31" s="19"/>
      <c r="Z31" s="1"/>
      <c r="AA31" s="1"/>
      <c r="AB31" s="4"/>
      <c r="AC31" s="4" t="s">
        <v>307</v>
      </c>
      <c r="AD31" s="4"/>
      <c r="AE31" s="4"/>
      <c r="AF31" s="4"/>
      <c r="AG31" s="4"/>
      <c r="AH31" s="4"/>
      <c r="AI31" s="4"/>
      <c r="AJ31" s="4"/>
      <c r="AK31" s="4"/>
      <c r="AL31" s="5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6"/>
      <c r="BC31" s="25"/>
    </row>
    <row r="32" spans="1:58" ht="26.25" customHeight="1" x14ac:dyDescent="0.15">
      <c r="A32" s="531" t="s">
        <v>14</v>
      </c>
      <c r="B32" s="531"/>
      <c r="C32" s="531"/>
      <c r="D32" s="531"/>
      <c r="E32" s="532"/>
      <c r="F32" s="17"/>
      <c r="G32" s="3"/>
      <c r="H32" s="4"/>
      <c r="I32" s="5"/>
      <c r="J32" s="23"/>
      <c r="K32" s="35"/>
      <c r="L32" s="1"/>
      <c r="M32" s="2"/>
      <c r="N32" s="34"/>
      <c r="O32" s="34"/>
      <c r="P32" s="148" t="s">
        <v>173</v>
      </c>
      <c r="Q32" s="149" t="s">
        <v>174</v>
      </c>
      <c r="R32" s="34"/>
      <c r="S32" s="34"/>
      <c r="T32" s="34"/>
      <c r="U32" s="1"/>
      <c r="V32" s="34"/>
      <c r="W32" s="37"/>
      <c r="X32" s="1"/>
      <c r="Y32" s="19"/>
      <c r="Z32" s="1"/>
      <c r="AA32" s="1"/>
      <c r="AB32" s="4"/>
      <c r="AC32" s="4" t="s">
        <v>307</v>
      </c>
      <c r="AD32" s="4"/>
      <c r="AE32" s="4"/>
      <c r="AF32" s="4"/>
      <c r="AG32" s="4"/>
      <c r="AH32" s="4"/>
      <c r="AI32" s="4"/>
      <c r="AJ32" s="4"/>
      <c r="AK32" s="4"/>
      <c r="AL32" s="5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6"/>
      <c r="BC32" s="25"/>
    </row>
    <row r="33" spans="1:55" ht="26.25" customHeight="1" x14ac:dyDescent="0.15">
      <c r="A33" s="544" t="s">
        <v>172</v>
      </c>
      <c r="B33" s="545"/>
      <c r="C33" s="545"/>
      <c r="D33" s="545"/>
      <c r="E33" s="546"/>
      <c r="F33" s="17"/>
      <c r="G33" s="3"/>
      <c r="H33" s="4"/>
      <c r="I33" s="5"/>
      <c r="J33" s="23"/>
      <c r="K33" s="172"/>
      <c r="L33" s="172"/>
      <c r="M33" s="172"/>
      <c r="N33" s="172"/>
      <c r="O33" s="172"/>
      <c r="P33" s="172"/>
      <c r="Q33" s="173"/>
      <c r="R33" s="173"/>
      <c r="S33" s="173"/>
      <c r="T33" s="170"/>
      <c r="U33" s="148" t="s">
        <v>173</v>
      </c>
      <c r="V33" s="149" t="s">
        <v>174</v>
      </c>
      <c r="W33" s="172"/>
      <c r="X33" s="170"/>
      <c r="Y33" s="169"/>
      <c r="Z33" s="172"/>
      <c r="AA33" s="172"/>
      <c r="AB33" s="4"/>
      <c r="AC33" s="368" t="s">
        <v>307</v>
      </c>
      <c r="AD33" s="4"/>
      <c r="AE33" s="4"/>
      <c r="AF33" s="4"/>
      <c r="AG33" s="4"/>
      <c r="AH33" s="4"/>
      <c r="AI33" s="4"/>
      <c r="AJ33" s="4"/>
      <c r="AK33" s="4"/>
      <c r="AL33" s="5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6"/>
      <c r="BC33" s="25"/>
    </row>
    <row r="34" spans="1:55" ht="26.25" customHeight="1" x14ac:dyDescent="0.15">
      <c r="A34" s="531" t="s">
        <v>8</v>
      </c>
      <c r="B34" s="531"/>
      <c r="C34" s="531"/>
      <c r="D34" s="531"/>
      <c r="E34" s="532"/>
      <c r="F34" s="17"/>
      <c r="G34" s="3"/>
      <c r="H34" s="4"/>
      <c r="I34" s="5"/>
      <c r="J34" s="23"/>
      <c r="K34" s="24"/>
      <c r="L34" s="4"/>
      <c r="M34" s="5"/>
      <c r="N34" s="23"/>
      <c r="O34" s="26"/>
      <c r="P34" s="23"/>
      <c r="Q34" s="26"/>
      <c r="R34" s="4"/>
      <c r="S34" s="4"/>
      <c r="T34" s="4"/>
      <c r="U34" s="4"/>
      <c r="V34" s="23"/>
      <c r="W34" s="26"/>
      <c r="X34" s="4"/>
      <c r="Y34" s="3"/>
      <c r="Z34" s="4"/>
      <c r="AA34" s="4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6"/>
      <c r="AM34" s="15"/>
      <c r="AN34" s="15"/>
      <c r="AO34" s="15"/>
      <c r="AP34" s="15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6"/>
      <c r="BC34" s="25"/>
    </row>
    <row r="35" spans="1:55" ht="17.25" customHeight="1" x14ac:dyDescent="0.15">
      <c r="E35" s="28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</row>
    <row r="36" spans="1:55" ht="40.5" customHeight="1" thickBot="1" x14ac:dyDescent="0.2">
      <c r="D36" s="30"/>
      <c r="E36" s="524">
        <v>8</v>
      </c>
      <c r="F36" s="524"/>
      <c r="G36" s="524">
        <v>9</v>
      </c>
      <c r="H36" s="524"/>
      <c r="I36" s="524">
        <v>10</v>
      </c>
      <c r="J36" s="524"/>
      <c r="K36" s="524">
        <v>11</v>
      </c>
      <c r="L36" s="524"/>
      <c r="M36" s="524">
        <v>12</v>
      </c>
      <c r="N36" s="524"/>
      <c r="O36" s="524">
        <v>13</v>
      </c>
      <c r="P36" s="524"/>
      <c r="Q36" s="524">
        <v>14</v>
      </c>
      <c r="R36" s="524"/>
      <c r="S36" s="524">
        <v>15</v>
      </c>
      <c r="T36" s="524"/>
      <c r="U36" s="524">
        <v>16</v>
      </c>
      <c r="V36" s="524"/>
      <c r="W36" s="524">
        <v>17</v>
      </c>
      <c r="X36" s="524"/>
      <c r="Y36" s="524">
        <v>18</v>
      </c>
      <c r="Z36" s="524"/>
      <c r="AA36" s="524">
        <v>19</v>
      </c>
      <c r="AB36" s="524"/>
      <c r="AC36" s="524">
        <v>20</v>
      </c>
      <c r="AD36" s="524"/>
      <c r="AE36" s="524">
        <v>21</v>
      </c>
      <c r="AF36" s="524"/>
      <c r="AG36" s="528">
        <v>22</v>
      </c>
      <c r="AH36" s="528"/>
      <c r="AI36" s="528">
        <v>23</v>
      </c>
      <c r="AJ36" s="528"/>
      <c r="AK36" s="537" t="s">
        <v>1</v>
      </c>
      <c r="AL36" s="528"/>
      <c r="AM36" s="528">
        <v>1</v>
      </c>
      <c r="AN36" s="528"/>
      <c r="AO36" s="528">
        <v>2</v>
      </c>
      <c r="AP36" s="528"/>
      <c r="AQ36" s="528">
        <v>3</v>
      </c>
      <c r="AR36" s="528"/>
      <c r="AS36" s="528">
        <v>4</v>
      </c>
      <c r="AT36" s="528"/>
      <c r="AU36" s="528">
        <v>5</v>
      </c>
      <c r="AV36" s="528"/>
      <c r="AW36" s="524">
        <v>6</v>
      </c>
      <c r="AX36" s="524"/>
      <c r="AY36" s="524">
        <v>7</v>
      </c>
      <c r="AZ36" s="524"/>
      <c r="BA36" s="524">
        <v>8</v>
      </c>
      <c r="BB36" s="524"/>
      <c r="BC36" s="365"/>
    </row>
    <row r="37" spans="1:55" ht="17.25" customHeight="1" thickBot="1" x14ac:dyDescent="0.2">
      <c r="AH37" s="525" t="s">
        <v>2</v>
      </c>
      <c r="AI37" s="526"/>
      <c r="AJ37" s="526"/>
      <c r="AK37" s="526"/>
      <c r="AL37" s="526"/>
      <c r="AM37" s="526"/>
      <c r="AN37" s="526"/>
      <c r="AO37" s="526"/>
      <c r="AP37" s="526"/>
      <c r="AQ37" s="526"/>
      <c r="AR37" s="526"/>
      <c r="AS37" s="526"/>
      <c r="AT37" s="526"/>
      <c r="AU37" s="527"/>
    </row>
    <row r="39" spans="1:55" ht="17.25" customHeight="1" x14ac:dyDescent="0.15">
      <c r="A39" s="20" t="s">
        <v>210</v>
      </c>
      <c r="C39" s="366"/>
      <c r="D39" s="366"/>
      <c r="E39" s="366"/>
      <c r="F39" s="366"/>
      <c r="G39" s="366"/>
    </row>
    <row r="40" spans="1:55" ht="17.25" customHeight="1" x14ac:dyDescent="0.15">
      <c r="F40" s="536">
        <v>0.35416666666666669</v>
      </c>
      <c r="G40" s="538"/>
      <c r="X40" s="536">
        <v>0.72916666666666663</v>
      </c>
      <c r="Y40" s="538"/>
      <c r="AC40" s="536"/>
      <c r="AD40" s="538"/>
      <c r="AK40" s="536">
        <v>1</v>
      </c>
      <c r="AL40" s="538"/>
      <c r="BB40" s="536">
        <v>0.35416666666666669</v>
      </c>
      <c r="BC40" s="538"/>
    </row>
    <row r="41" spans="1:55" ht="26.25" customHeight="1" x14ac:dyDescent="0.15">
      <c r="A41" s="531" t="s">
        <v>3</v>
      </c>
      <c r="B41" s="531"/>
      <c r="C41" s="531"/>
      <c r="D41" s="531"/>
      <c r="E41" s="532"/>
      <c r="F41" s="22"/>
      <c r="G41" s="32"/>
      <c r="H41" s="31"/>
      <c r="I41" s="33"/>
      <c r="J41" s="149"/>
      <c r="K41" s="33"/>
      <c r="L41" s="31"/>
      <c r="M41" s="33"/>
      <c r="N41" s="148" t="s">
        <v>173</v>
      </c>
      <c r="O41" s="149" t="s">
        <v>174</v>
      </c>
      <c r="P41" s="31"/>
      <c r="Q41" s="31"/>
      <c r="R41" s="31"/>
      <c r="S41" s="31"/>
      <c r="T41" s="31"/>
      <c r="U41" s="31"/>
      <c r="V41" s="31"/>
      <c r="W41" s="31"/>
      <c r="X41" s="31"/>
      <c r="Y41" s="32"/>
      <c r="Z41" s="4"/>
      <c r="AA41" s="4"/>
      <c r="AB41" s="4"/>
      <c r="AC41" s="4" t="s">
        <v>204</v>
      </c>
      <c r="AD41" s="4"/>
      <c r="AE41" s="4"/>
      <c r="AF41" s="4"/>
      <c r="AG41" s="4"/>
      <c r="AH41" s="4"/>
      <c r="AI41" s="4"/>
      <c r="AJ41" s="4"/>
      <c r="AK41" s="4"/>
      <c r="AL41" s="5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6"/>
      <c r="BC41" s="25"/>
    </row>
    <row r="42" spans="1:55" ht="26.25" customHeight="1" x14ac:dyDescent="0.15">
      <c r="A42" s="531" t="s">
        <v>11</v>
      </c>
      <c r="B42" s="531"/>
      <c r="C42" s="531"/>
      <c r="D42" s="531"/>
      <c r="E42" s="532"/>
      <c r="F42" s="7"/>
      <c r="G42" s="8"/>
      <c r="H42" s="9"/>
      <c r="I42" s="148" t="s">
        <v>173</v>
      </c>
      <c r="J42" s="9"/>
      <c r="K42" s="9"/>
      <c r="L42" s="9"/>
      <c r="M42" s="5"/>
      <c r="N42" s="23"/>
      <c r="O42" s="24"/>
      <c r="P42" s="4"/>
      <c r="Q42" s="4"/>
      <c r="R42" s="4"/>
      <c r="S42" s="4"/>
      <c r="T42" s="4"/>
      <c r="U42" s="4"/>
      <c r="V42" s="4"/>
      <c r="W42" s="4"/>
      <c r="X42" s="4"/>
      <c r="Y42" s="3"/>
      <c r="Z42" s="4"/>
      <c r="AA42" s="4"/>
      <c r="AB42" s="4"/>
      <c r="AC42" s="4" t="s">
        <v>209</v>
      </c>
      <c r="AD42" s="4"/>
      <c r="AE42" s="4"/>
      <c r="AF42" s="4"/>
      <c r="AG42" s="4"/>
      <c r="AH42" s="4"/>
      <c r="AI42" s="4"/>
      <c r="AJ42" s="4"/>
      <c r="AK42" s="4"/>
      <c r="AL42" s="5"/>
      <c r="AM42" s="4"/>
      <c r="AN42" s="4"/>
      <c r="AO42" s="4"/>
      <c r="AP42" s="4"/>
      <c r="AQ42" s="9"/>
      <c r="AR42" s="9"/>
      <c r="AS42" s="9"/>
      <c r="AT42" s="9"/>
      <c r="AU42" s="9"/>
      <c r="AV42" s="9"/>
      <c r="AW42" s="9"/>
      <c r="AX42" s="148" t="s">
        <v>173</v>
      </c>
      <c r="AY42" s="9"/>
      <c r="AZ42" s="9"/>
      <c r="BA42" s="9"/>
      <c r="BB42" s="6"/>
      <c r="BC42" s="25"/>
    </row>
    <row r="43" spans="1:55" ht="26.25" customHeight="1" x14ac:dyDescent="0.15">
      <c r="A43" s="531" t="s">
        <v>12</v>
      </c>
      <c r="B43" s="531"/>
      <c r="C43" s="531"/>
      <c r="D43" s="531"/>
      <c r="E43" s="532"/>
      <c r="F43" s="7"/>
      <c r="G43" s="148" t="s">
        <v>173</v>
      </c>
      <c r="H43" s="9"/>
      <c r="I43" s="9"/>
      <c r="J43" s="9"/>
      <c r="K43" s="9"/>
      <c r="L43" s="9"/>
      <c r="M43" s="5"/>
      <c r="N43" s="23"/>
      <c r="O43" s="24"/>
      <c r="P43" s="23"/>
      <c r="Q43" s="24"/>
      <c r="R43" s="4"/>
      <c r="S43" s="4"/>
      <c r="T43" s="4"/>
      <c r="U43" s="4"/>
      <c r="V43" s="23"/>
      <c r="W43" s="24"/>
      <c r="X43" s="4"/>
      <c r="Y43" s="3"/>
      <c r="Z43" s="4"/>
      <c r="AA43" s="4"/>
      <c r="AB43" s="4"/>
      <c r="AC43" s="4" t="s">
        <v>209</v>
      </c>
      <c r="AD43" s="4"/>
      <c r="AE43" s="4"/>
      <c r="AF43" s="4"/>
      <c r="AG43" s="4"/>
      <c r="AH43" s="4"/>
      <c r="AI43" s="4"/>
      <c r="AJ43" s="4"/>
      <c r="AK43" s="4"/>
      <c r="AL43" s="5"/>
      <c r="AM43" s="4"/>
      <c r="AN43" s="4"/>
      <c r="AO43" s="4"/>
      <c r="AP43" s="4"/>
      <c r="AQ43" s="9"/>
      <c r="AR43" s="9"/>
      <c r="AS43" s="9"/>
      <c r="AT43" s="9"/>
      <c r="AU43" s="148" t="s">
        <v>173</v>
      </c>
      <c r="AV43" s="9"/>
      <c r="AW43" s="9"/>
      <c r="AX43" s="9"/>
      <c r="AY43" s="9"/>
      <c r="AZ43" s="9"/>
      <c r="BA43" s="9"/>
      <c r="BB43" s="6"/>
      <c r="BC43" s="25"/>
    </row>
    <row r="44" spans="1:55" ht="26.25" customHeight="1" x14ac:dyDescent="0.15">
      <c r="A44" s="531" t="s">
        <v>170</v>
      </c>
      <c r="B44" s="531"/>
      <c r="C44" s="531"/>
      <c r="D44" s="531"/>
      <c r="E44" s="532"/>
      <c r="F44" s="7"/>
      <c r="G44" s="169"/>
      <c r="H44" s="148" t="s">
        <v>173</v>
      </c>
      <c r="I44" s="171"/>
      <c r="J44" s="170"/>
      <c r="K44" s="170"/>
      <c r="L44" s="170"/>
      <c r="M44" s="5"/>
      <c r="N44" s="4"/>
      <c r="O44" s="5"/>
      <c r="P44" s="4"/>
      <c r="Q44" s="5"/>
      <c r="R44" s="4"/>
      <c r="S44" s="4"/>
      <c r="T44" s="4"/>
      <c r="U44" s="5"/>
      <c r="V44" s="4"/>
      <c r="W44" s="5"/>
      <c r="X44" s="4"/>
      <c r="Y44" s="3"/>
      <c r="Z44" s="4"/>
      <c r="AA44" s="4"/>
      <c r="AB44" s="4"/>
      <c r="AC44" s="368" t="s">
        <v>209</v>
      </c>
      <c r="AD44" s="4"/>
      <c r="AE44" s="4"/>
      <c r="AF44" s="4"/>
      <c r="AG44" s="4"/>
      <c r="AH44" s="4"/>
      <c r="AI44" s="4"/>
      <c r="AJ44" s="4"/>
      <c r="AK44" s="4"/>
      <c r="AL44" s="5"/>
      <c r="AM44" s="4"/>
      <c r="AN44" s="4"/>
      <c r="AO44" s="4"/>
      <c r="AP44" s="4"/>
      <c r="AQ44" s="9"/>
      <c r="AR44" s="9"/>
      <c r="AS44" s="9"/>
      <c r="AT44" s="9"/>
      <c r="AU44" s="9"/>
      <c r="AV44" s="9"/>
      <c r="AW44" s="148" t="s">
        <v>173</v>
      </c>
      <c r="AX44" s="9"/>
      <c r="AY44" s="9"/>
      <c r="AZ44" s="9"/>
      <c r="BA44" s="9"/>
      <c r="BB44" s="6"/>
      <c r="BC44" s="25"/>
    </row>
    <row r="45" spans="1:55" ht="26.25" customHeight="1" x14ac:dyDescent="0.15">
      <c r="A45" s="531" t="s">
        <v>13</v>
      </c>
      <c r="B45" s="531"/>
      <c r="C45" s="531"/>
      <c r="D45" s="531"/>
      <c r="E45" s="532"/>
      <c r="F45" s="17"/>
      <c r="G45" s="3"/>
      <c r="H45" s="4"/>
      <c r="I45" s="5"/>
      <c r="J45" s="23"/>
      <c r="K45" s="24"/>
      <c r="L45" s="4"/>
      <c r="M45" s="34"/>
      <c r="N45" s="34"/>
      <c r="O45" s="37"/>
      <c r="P45" s="1"/>
      <c r="Q45" s="148"/>
      <c r="R45" s="1"/>
      <c r="S45" s="1"/>
      <c r="T45" s="1"/>
      <c r="U45" s="1"/>
      <c r="V45" s="1"/>
      <c r="W45" s="1"/>
      <c r="X45" s="149"/>
      <c r="Y45" s="176"/>
      <c r="Z45" s="1"/>
      <c r="AA45" s="1"/>
      <c r="AB45" s="1"/>
      <c r="AC45" s="1"/>
      <c r="AD45" s="1"/>
      <c r="AE45" s="1"/>
      <c r="AF45" s="4"/>
      <c r="AG45" s="4" t="s">
        <v>206</v>
      </c>
      <c r="AH45" s="4"/>
      <c r="AI45" s="4"/>
      <c r="AJ45" s="4"/>
      <c r="AK45" s="4"/>
      <c r="AL45" s="5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6"/>
      <c r="BC45" s="25"/>
    </row>
    <row r="46" spans="1:55" ht="26.25" customHeight="1" x14ac:dyDescent="0.15">
      <c r="A46" s="531" t="s">
        <v>14</v>
      </c>
      <c r="B46" s="531"/>
      <c r="C46" s="531"/>
      <c r="D46" s="531"/>
      <c r="E46" s="532"/>
      <c r="F46" s="17"/>
      <c r="G46" s="3"/>
      <c r="H46" s="4"/>
      <c r="I46" s="5"/>
      <c r="J46" s="23"/>
      <c r="K46" s="24"/>
      <c r="L46" s="4"/>
      <c r="M46" s="34"/>
      <c r="N46" s="34"/>
      <c r="O46" s="37"/>
      <c r="P46" s="34"/>
      <c r="Q46" s="34"/>
      <c r="R46" s="34"/>
      <c r="S46" s="34"/>
      <c r="T46" s="34"/>
      <c r="U46" s="148"/>
      <c r="V46" s="34"/>
      <c r="W46" s="37"/>
      <c r="X46" s="1"/>
      <c r="Y46" s="19"/>
      <c r="Z46" s="148" t="s">
        <v>173</v>
      </c>
      <c r="AA46" s="149" t="s">
        <v>174</v>
      </c>
      <c r="AB46" s="1"/>
      <c r="AC46" s="1"/>
      <c r="AD46" s="1"/>
      <c r="AE46" s="1"/>
      <c r="AF46" s="4"/>
      <c r="AG46" s="4" t="s">
        <v>206</v>
      </c>
      <c r="AH46" s="4"/>
      <c r="AI46" s="4"/>
      <c r="AJ46" s="4"/>
      <c r="AK46" s="4"/>
      <c r="AL46" s="5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6"/>
      <c r="BC46" s="25"/>
    </row>
    <row r="47" spans="1:55" ht="26.25" hidden="1" customHeight="1" x14ac:dyDescent="0.15">
      <c r="A47" s="531" t="s">
        <v>172</v>
      </c>
      <c r="B47" s="531"/>
      <c r="C47" s="531"/>
      <c r="D47" s="531"/>
      <c r="E47" s="532"/>
      <c r="F47" s="17"/>
      <c r="G47" s="3"/>
      <c r="H47" s="4"/>
      <c r="I47" s="5"/>
      <c r="J47" s="23"/>
      <c r="K47" s="24"/>
      <c r="L47" s="4"/>
      <c r="M47" s="23"/>
      <c r="N47" s="23"/>
      <c r="O47" s="26"/>
      <c r="P47" s="26"/>
      <c r="Q47" s="4"/>
      <c r="R47" s="4"/>
      <c r="S47" s="4"/>
      <c r="T47" s="4"/>
      <c r="U47" s="4"/>
      <c r="V47" s="23"/>
      <c r="W47" s="26"/>
      <c r="X47" s="1"/>
      <c r="Y47" s="19"/>
      <c r="Z47" s="1"/>
      <c r="AA47" s="1"/>
      <c r="AB47" s="1"/>
      <c r="AC47" s="1"/>
      <c r="AD47" s="1"/>
      <c r="AE47" s="1"/>
      <c r="AF47" s="4"/>
      <c r="AG47" s="4"/>
      <c r="AH47" s="4"/>
      <c r="AI47" s="4"/>
      <c r="AJ47" s="4"/>
      <c r="AK47" s="4"/>
      <c r="AL47" s="5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6"/>
      <c r="BC47" s="25"/>
    </row>
    <row r="48" spans="1:55" ht="26.25" customHeight="1" x14ac:dyDescent="0.15">
      <c r="A48" s="531" t="s">
        <v>296</v>
      </c>
      <c r="B48" s="531"/>
      <c r="C48" s="531"/>
      <c r="D48" s="531"/>
      <c r="E48" s="532"/>
      <c r="F48" s="17"/>
      <c r="G48" s="3"/>
      <c r="H48" s="4"/>
      <c r="I48" s="5"/>
      <c r="J48" s="23"/>
      <c r="K48" s="24"/>
      <c r="L48" s="4"/>
      <c r="M48" s="171"/>
      <c r="N48" s="172"/>
      <c r="O48" s="173"/>
      <c r="P48" s="148"/>
      <c r="Q48" s="170"/>
      <c r="R48" s="170"/>
      <c r="S48" s="170"/>
      <c r="T48" s="170"/>
      <c r="U48" s="170"/>
      <c r="V48" s="148" t="s">
        <v>173</v>
      </c>
      <c r="W48" s="149" t="s">
        <v>174</v>
      </c>
      <c r="X48" s="1"/>
      <c r="Y48" s="19"/>
      <c r="Z48" s="1"/>
      <c r="AA48" s="1"/>
      <c r="AB48" s="1"/>
      <c r="AC48" s="1"/>
      <c r="AD48" s="1"/>
      <c r="AE48" s="1"/>
      <c r="AF48" s="4"/>
      <c r="AG48" s="368" t="s">
        <v>206</v>
      </c>
      <c r="AH48" s="4"/>
      <c r="AI48" s="4"/>
      <c r="AJ48" s="4"/>
      <c r="AK48" s="4"/>
      <c r="AL48" s="5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6"/>
      <c r="BC48" s="25"/>
    </row>
    <row r="49" spans="1:55" ht="26.25" customHeight="1" x14ac:dyDescent="0.15">
      <c r="A49" s="531" t="s">
        <v>8</v>
      </c>
      <c r="B49" s="531"/>
      <c r="C49" s="531"/>
      <c r="D49" s="531"/>
      <c r="E49" s="532"/>
      <c r="F49" s="17"/>
      <c r="G49" s="3"/>
      <c r="H49" s="4"/>
      <c r="I49" s="5"/>
      <c r="J49" s="23"/>
      <c r="K49" s="24"/>
      <c r="L49" s="4"/>
      <c r="M49" s="5"/>
      <c r="N49" s="23"/>
      <c r="O49" s="26"/>
      <c r="P49" s="23"/>
      <c r="Q49" s="26"/>
      <c r="R49" s="4"/>
      <c r="S49" s="4"/>
      <c r="T49" s="4"/>
      <c r="U49" s="4"/>
      <c r="V49" s="23"/>
      <c r="W49" s="26"/>
      <c r="X49" s="4"/>
      <c r="Y49" s="3"/>
      <c r="Z49" s="4"/>
      <c r="AA49" s="4"/>
      <c r="AB49" s="4"/>
      <c r="AC49" s="4"/>
      <c r="AD49" s="4"/>
      <c r="AE49" s="4"/>
      <c r="AF49" s="15"/>
      <c r="AG49" s="15"/>
      <c r="AH49" s="15"/>
      <c r="AI49" s="15"/>
      <c r="AJ49" s="15"/>
      <c r="AK49" s="15"/>
      <c r="AL49" s="16"/>
      <c r="AM49" s="15"/>
      <c r="AN49" s="15"/>
      <c r="AO49" s="15"/>
      <c r="AP49" s="15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6"/>
      <c r="BC49" s="25"/>
    </row>
    <row r="50" spans="1:55" ht="17.25" customHeight="1" x14ac:dyDescent="0.15">
      <c r="E50" s="28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</row>
    <row r="51" spans="1:55" ht="40.5" customHeight="1" thickBot="1" x14ac:dyDescent="0.2">
      <c r="D51" s="30"/>
      <c r="E51" s="524">
        <v>8</v>
      </c>
      <c r="F51" s="524"/>
      <c r="G51" s="524">
        <v>9</v>
      </c>
      <c r="H51" s="524"/>
      <c r="I51" s="524">
        <v>10</v>
      </c>
      <c r="J51" s="524"/>
      <c r="K51" s="524">
        <v>11</v>
      </c>
      <c r="L51" s="524"/>
      <c r="M51" s="524">
        <v>12</v>
      </c>
      <c r="N51" s="524"/>
      <c r="O51" s="524">
        <v>13</v>
      </c>
      <c r="P51" s="524"/>
      <c r="Q51" s="524">
        <v>14</v>
      </c>
      <c r="R51" s="524"/>
      <c r="S51" s="524">
        <v>15</v>
      </c>
      <c r="T51" s="524"/>
      <c r="U51" s="524">
        <v>16</v>
      </c>
      <c r="V51" s="524"/>
      <c r="W51" s="524">
        <v>17</v>
      </c>
      <c r="X51" s="524"/>
      <c r="Y51" s="524">
        <v>18</v>
      </c>
      <c r="Z51" s="524"/>
      <c r="AA51" s="524">
        <v>19</v>
      </c>
      <c r="AB51" s="524"/>
      <c r="AC51" s="524">
        <v>20</v>
      </c>
      <c r="AD51" s="524"/>
      <c r="AE51" s="524">
        <v>21</v>
      </c>
      <c r="AF51" s="524"/>
      <c r="AG51" s="528">
        <v>22</v>
      </c>
      <c r="AH51" s="528"/>
      <c r="AI51" s="528">
        <v>23</v>
      </c>
      <c r="AJ51" s="528"/>
      <c r="AK51" s="537" t="s">
        <v>1</v>
      </c>
      <c r="AL51" s="528"/>
      <c r="AM51" s="528">
        <v>1</v>
      </c>
      <c r="AN51" s="528"/>
      <c r="AO51" s="528">
        <v>2</v>
      </c>
      <c r="AP51" s="528"/>
      <c r="AQ51" s="528">
        <v>3</v>
      </c>
      <c r="AR51" s="528"/>
      <c r="AS51" s="528">
        <v>4</v>
      </c>
      <c r="AT51" s="528"/>
      <c r="AU51" s="528">
        <v>5</v>
      </c>
      <c r="AV51" s="528"/>
      <c r="AW51" s="524">
        <v>6</v>
      </c>
      <c r="AX51" s="524"/>
      <c r="AY51" s="524">
        <v>7</v>
      </c>
      <c r="AZ51" s="524"/>
      <c r="BA51" s="524">
        <v>8</v>
      </c>
      <c r="BB51" s="524"/>
      <c r="BC51" s="365"/>
    </row>
    <row r="52" spans="1:55" ht="17.25" customHeight="1" thickBot="1" x14ac:dyDescent="0.2">
      <c r="AH52" s="525" t="s">
        <v>2</v>
      </c>
      <c r="AI52" s="526"/>
      <c r="AJ52" s="526"/>
      <c r="AK52" s="526"/>
      <c r="AL52" s="526"/>
      <c r="AM52" s="526"/>
      <c r="AN52" s="526"/>
      <c r="AO52" s="526"/>
      <c r="AP52" s="526"/>
      <c r="AQ52" s="526"/>
      <c r="AR52" s="526"/>
      <c r="AS52" s="526"/>
      <c r="AT52" s="526"/>
      <c r="AU52" s="527"/>
    </row>
    <row r="54" spans="1:55" ht="17.25" customHeight="1" x14ac:dyDescent="0.15">
      <c r="D54" s="161"/>
      <c r="E54" s="162"/>
      <c r="F54" s="162"/>
      <c r="G54" s="162"/>
      <c r="J54" s="162"/>
      <c r="K54" s="162"/>
      <c r="M54" s="162"/>
      <c r="N54" s="162"/>
      <c r="P54" s="162"/>
      <c r="Q54" s="162"/>
      <c r="T54" s="162"/>
      <c r="U54" s="162"/>
      <c r="W54" s="163"/>
      <c r="X54" s="163"/>
      <c r="Y54" s="163"/>
      <c r="Z54" s="163"/>
      <c r="AB54" s="164"/>
      <c r="AC54" s="164"/>
      <c r="AD54" s="164"/>
      <c r="AE54" s="164"/>
      <c r="AG54" s="162"/>
      <c r="AH54" s="162"/>
      <c r="AK54" s="163"/>
      <c r="AL54" s="163"/>
      <c r="AM54" s="163"/>
      <c r="AN54" s="163"/>
      <c r="AQ54" s="36"/>
      <c r="AR54" s="36"/>
      <c r="AS54" s="21"/>
      <c r="AT54" s="163"/>
      <c r="AU54" s="163"/>
      <c r="AV54" s="163"/>
      <c r="AW54" s="163"/>
    </row>
    <row r="55" spans="1:55" ht="17.25" customHeight="1" x14ac:dyDescent="0.15">
      <c r="A55" s="20" t="s">
        <v>295</v>
      </c>
      <c r="C55" s="366"/>
      <c r="D55" s="366"/>
      <c r="E55" s="366"/>
      <c r="F55" s="366"/>
      <c r="G55" s="366"/>
    </row>
    <row r="56" spans="1:55" ht="17.25" customHeight="1" x14ac:dyDescent="0.15">
      <c r="F56" s="536">
        <v>0.35416666666666669</v>
      </c>
      <c r="G56" s="538"/>
      <c r="X56" s="536">
        <v>0.72916666666666663</v>
      </c>
      <c r="Y56" s="538"/>
      <c r="AC56" s="536"/>
      <c r="AD56" s="538"/>
      <c r="AK56" s="536">
        <v>1</v>
      </c>
      <c r="AL56" s="538"/>
      <c r="BB56" s="536">
        <v>0.35416666666666669</v>
      </c>
      <c r="BC56" s="538"/>
    </row>
    <row r="57" spans="1:55" ht="26.25" customHeight="1" x14ac:dyDescent="0.15">
      <c r="A57" s="531" t="s">
        <v>3</v>
      </c>
      <c r="B57" s="531"/>
      <c r="C57" s="531"/>
      <c r="D57" s="531"/>
      <c r="E57" s="532"/>
      <c r="F57" s="22"/>
      <c r="G57" s="32"/>
      <c r="H57" s="31"/>
      <c r="I57" s="33"/>
      <c r="J57" s="31"/>
      <c r="K57" s="33"/>
      <c r="L57" s="31"/>
      <c r="M57" s="33"/>
      <c r="N57" s="148" t="s">
        <v>173</v>
      </c>
      <c r="O57" s="149" t="s">
        <v>174</v>
      </c>
      <c r="P57" s="31"/>
      <c r="Q57" s="31"/>
      <c r="R57" s="31"/>
      <c r="S57" s="31"/>
      <c r="T57" s="31"/>
      <c r="U57" s="149"/>
      <c r="V57" s="31"/>
      <c r="W57" s="31"/>
      <c r="X57" s="31"/>
      <c r="Y57" s="32"/>
      <c r="Z57" s="4"/>
      <c r="AA57" s="4"/>
      <c r="AB57" s="4"/>
      <c r="AC57" s="4" t="s">
        <v>204</v>
      </c>
      <c r="AD57" s="4"/>
      <c r="AE57" s="4"/>
      <c r="AF57" s="4"/>
      <c r="AG57" s="4"/>
      <c r="AH57" s="4"/>
      <c r="AI57" s="4"/>
      <c r="AJ57" s="4"/>
      <c r="AK57" s="4"/>
      <c r="AL57" s="5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6"/>
      <c r="BC57" s="25"/>
    </row>
    <row r="58" spans="1:55" ht="26.25" customHeight="1" x14ac:dyDescent="0.15">
      <c r="A58" s="531" t="s">
        <v>11</v>
      </c>
      <c r="B58" s="531"/>
      <c r="C58" s="531"/>
      <c r="D58" s="531"/>
      <c r="E58" s="532"/>
      <c r="F58" s="7"/>
      <c r="G58" s="8"/>
      <c r="H58" s="10"/>
      <c r="I58" s="148" t="s">
        <v>173</v>
      </c>
      <c r="J58" s="149" t="s">
        <v>174</v>
      </c>
      <c r="K58" s="9"/>
      <c r="L58" s="9"/>
      <c r="M58" s="10"/>
      <c r="N58" s="10"/>
      <c r="O58" s="4"/>
      <c r="P58" s="4"/>
      <c r="Q58" s="4"/>
      <c r="R58" s="4"/>
      <c r="S58" s="4"/>
      <c r="T58" s="4"/>
      <c r="U58" s="4"/>
      <c r="V58" s="4"/>
      <c r="W58" s="4"/>
      <c r="X58" s="4"/>
      <c r="Y58" s="3"/>
      <c r="Z58" s="4"/>
      <c r="AA58" s="4"/>
      <c r="AB58" s="4"/>
      <c r="AC58" s="4" t="s">
        <v>204</v>
      </c>
      <c r="AD58" s="4"/>
      <c r="AE58" s="4"/>
      <c r="AF58" s="4"/>
      <c r="AG58" s="4"/>
      <c r="AH58" s="4"/>
      <c r="AI58" s="4"/>
      <c r="AJ58" s="4"/>
      <c r="AK58" s="4"/>
      <c r="AL58" s="5"/>
      <c r="AM58" s="4"/>
      <c r="AN58" s="4"/>
      <c r="AO58" s="4"/>
      <c r="AP58" s="4"/>
      <c r="AQ58" s="9"/>
      <c r="AR58" s="9"/>
      <c r="AS58" s="9"/>
      <c r="AT58" s="9"/>
      <c r="AU58" s="9"/>
      <c r="AV58" s="9"/>
      <c r="AW58" s="9"/>
      <c r="AX58" s="148" t="s">
        <v>173</v>
      </c>
      <c r="AY58" s="9"/>
      <c r="AZ58" s="9"/>
      <c r="BA58" s="9"/>
      <c r="BB58" s="6"/>
      <c r="BC58" s="25"/>
    </row>
    <row r="59" spans="1:55" ht="26.25" customHeight="1" x14ac:dyDescent="0.15">
      <c r="A59" s="531" t="s">
        <v>12</v>
      </c>
      <c r="B59" s="531"/>
      <c r="C59" s="531"/>
      <c r="D59" s="531"/>
      <c r="E59" s="532"/>
      <c r="F59" s="7"/>
      <c r="G59" s="148" t="s">
        <v>173</v>
      </c>
      <c r="H59" s="149" t="s">
        <v>174</v>
      </c>
      <c r="I59" s="9"/>
      <c r="J59" s="9"/>
      <c r="K59" s="10"/>
      <c r="L59" s="9"/>
      <c r="M59" s="10"/>
      <c r="N59" s="10"/>
      <c r="O59" s="23"/>
      <c r="P59" s="23"/>
      <c r="Q59" s="24"/>
      <c r="R59" s="4"/>
      <c r="S59" s="4"/>
      <c r="T59" s="4"/>
      <c r="U59" s="4"/>
      <c r="V59" s="23"/>
      <c r="W59" s="24"/>
      <c r="X59" s="4"/>
      <c r="Y59" s="3"/>
      <c r="Z59" s="4"/>
      <c r="AA59" s="4"/>
      <c r="AB59" s="4"/>
      <c r="AC59" s="4" t="s">
        <v>204</v>
      </c>
      <c r="AD59" s="4"/>
      <c r="AE59" s="4"/>
      <c r="AF59" s="4"/>
      <c r="AG59" s="4"/>
      <c r="AH59" s="4"/>
      <c r="AI59" s="4"/>
      <c r="AJ59" s="4"/>
      <c r="AK59" s="4"/>
      <c r="AL59" s="5"/>
      <c r="AM59" s="4"/>
      <c r="AN59" s="4"/>
      <c r="AO59" s="4"/>
      <c r="AP59" s="4"/>
      <c r="AQ59" s="9"/>
      <c r="AR59" s="9"/>
      <c r="AS59" s="9"/>
      <c r="AT59" s="9"/>
      <c r="AU59" s="148" t="s">
        <v>173</v>
      </c>
      <c r="AV59" s="9"/>
      <c r="AW59" s="9"/>
      <c r="AX59" s="9"/>
      <c r="AY59" s="9"/>
      <c r="AZ59" s="9"/>
      <c r="BA59" s="9"/>
      <c r="BB59" s="6"/>
      <c r="BC59" s="25"/>
    </row>
    <row r="60" spans="1:55" ht="26.25" customHeight="1" x14ac:dyDescent="0.15">
      <c r="A60" s="531" t="s">
        <v>170</v>
      </c>
      <c r="B60" s="531"/>
      <c r="C60" s="531"/>
      <c r="D60" s="531"/>
      <c r="E60" s="532"/>
      <c r="F60" s="7"/>
      <c r="G60" s="169"/>
      <c r="H60" s="170"/>
      <c r="I60" s="171"/>
      <c r="J60" s="172"/>
      <c r="K60" s="148" t="s">
        <v>173</v>
      </c>
      <c r="L60" s="149" t="s">
        <v>174</v>
      </c>
      <c r="M60" s="171"/>
      <c r="N60" s="171"/>
      <c r="O60" s="23"/>
      <c r="P60" s="23"/>
      <c r="Q60" s="24"/>
      <c r="R60" s="4"/>
      <c r="S60" s="4"/>
      <c r="T60" s="4"/>
      <c r="U60" s="4"/>
      <c r="V60" s="23"/>
      <c r="W60" s="24"/>
      <c r="X60" s="4"/>
      <c r="Y60" s="3"/>
      <c r="Z60" s="4"/>
      <c r="AA60" s="4"/>
      <c r="AB60" s="4"/>
      <c r="AC60" s="368" t="s">
        <v>206</v>
      </c>
      <c r="AD60" s="4"/>
      <c r="AE60" s="4"/>
      <c r="AF60" s="4"/>
      <c r="AG60" s="4"/>
      <c r="AH60" s="4"/>
      <c r="AI60" s="4"/>
      <c r="AJ60" s="4"/>
      <c r="AK60" s="4"/>
      <c r="AL60" s="5"/>
      <c r="AM60" s="4"/>
      <c r="AN60" s="4"/>
      <c r="AO60" s="4"/>
      <c r="AP60" s="4"/>
      <c r="AQ60" s="9"/>
      <c r="AR60" s="9"/>
      <c r="AS60" s="9"/>
      <c r="AT60" s="9"/>
      <c r="AU60" s="9"/>
      <c r="AV60" s="9"/>
      <c r="AW60" s="148" t="s">
        <v>173</v>
      </c>
      <c r="AX60" s="9"/>
      <c r="AY60" s="9"/>
      <c r="AZ60" s="9"/>
      <c r="BA60" s="9"/>
      <c r="BB60" s="6"/>
      <c r="BC60" s="25"/>
    </row>
    <row r="61" spans="1:55" ht="26.25" customHeight="1" x14ac:dyDescent="0.15">
      <c r="A61" s="531" t="s">
        <v>13</v>
      </c>
      <c r="B61" s="531"/>
      <c r="C61" s="531"/>
      <c r="D61" s="531"/>
      <c r="E61" s="532"/>
      <c r="F61" s="17"/>
      <c r="G61" s="3"/>
      <c r="H61" s="4"/>
      <c r="I61" s="5"/>
      <c r="J61" s="23"/>
      <c r="K61" s="24"/>
      <c r="L61" s="4"/>
      <c r="M61" s="5"/>
      <c r="N61" s="5"/>
      <c r="O61" s="37"/>
      <c r="P61" s="34"/>
      <c r="Q61" s="37"/>
      <c r="R61" s="37"/>
      <c r="S61" s="1"/>
      <c r="T61" s="1"/>
      <c r="U61" s="1"/>
      <c r="V61" s="1"/>
      <c r="W61" s="1"/>
      <c r="X61" s="1"/>
      <c r="Y61" s="176"/>
      <c r="Z61" s="148"/>
      <c r="AA61" s="1"/>
      <c r="AB61" s="1"/>
      <c r="AC61" s="1"/>
      <c r="AD61" s="148" t="s">
        <v>173</v>
      </c>
      <c r="AE61" s="1"/>
      <c r="AF61" s="1"/>
      <c r="AG61" s="1"/>
      <c r="AH61" s="4"/>
      <c r="AI61" s="4"/>
      <c r="AJ61" s="4"/>
      <c r="AK61" s="4"/>
      <c r="AL61" s="5"/>
      <c r="AM61" s="4"/>
      <c r="AN61" s="4"/>
      <c r="AO61" s="4"/>
      <c r="AP61" s="4" t="s">
        <v>204</v>
      </c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6"/>
      <c r="BC61" s="25"/>
    </row>
    <row r="62" spans="1:55" ht="26.25" customHeight="1" x14ac:dyDescent="0.15">
      <c r="A62" s="531" t="s">
        <v>14</v>
      </c>
      <c r="B62" s="531"/>
      <c r="C62" s="531"/>
      <c r="D62" s="531"/>
      <c r="E62" s="532"/>
      <c r="F62" s="17"/>
      <c r="G62" s="3"/>
      <c r="H62" s="4"/>
      <c r="I62" s="5"/>
      <c r="J62" s="23"/>
      <c r="K62" s="24"/>
      <c r="L62" s="4"/>
      <c r="M62" s="5"/>
      <c r="N62" s="5"/>
      <c r="O62" s="37"/>
      <c r="P62" s="34"/>
      <c r="Q62" s="37"/>
      <c r="R62" s="37"/>
      <c r="S62" s="37"/>
      <c r="T62" s="1"/>
      <c r="U62" s="34"/>
      <c r="V62" s="34"/>
      <c r="W62" s="34"/>
      <c r="X62" s="148"/>
      <c r="Y62" s="19"/>
      <c r="Z62" s="1"/>
      <c r="AA62" s="1"/>
      <c r="AB62" s="148" t="s">
        <v>173</v>
      </c>
      <c r="AC62" s="149" t="s">
        <v>174</v>
      </c>
      <c r="AD62" s="1"/>
      <c r="AE62" s="1"/>
      <c r="AF62" s="1"/>
      <c r="AG62" s="1"/>
      <c r="AH62" s="4"/>
      <c r="AI62" s="4"/>
      <c r="AJ62" s="4"/>
      <c r="AK62" s="4"/>
      <c r="AL62" s="5"/>
      <c r="AM62" s="4"/>
      <c r="AN62" s="4"/>
      <c r="AO62" s="4"/>
      <c r="AP62" s="4" t="s">
        <v>204</v>
      </c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6"/>
      <c r="BC62" s="25"/>
    </row>
    <row r="63" spans="1:55" ht="26.25" customHeight="1" x14ac:dyDescent="0.15">
      <c r="A63" s="532" t="s">
        <v>296</v>
      </c>
      <c r="B63" s="533"/>
      <c r="C63" s="533"/>
      <c r="D63" s="533"/>
      <c r="E63" s="534"/>
      <c r="F63" s="17"/>
      <c r="G63" s="3"/>
      <c r="H63" s="4"/>
      <c r="I63" s="5"/>
      <c r="J63" s="23"/>
      <c r="K63" s="24"/>
      <c r="L63" s="4"/>
      <c r="M63" s="5"/>
      <c r="N63" s="5"/>
      <c r="O63" s="172"/>
      <c r="P63" s="173"/>
      <c r="Q63" s="172"/>
      <c r="R63" s="173"/>
      <c r="S63" s="170"/>
      <c r="T63" s="170"/>
      <c r="U63" s="170"/>
      <c r="V63" s="148" t="s">
        <v>173</v>
      </c>
      <c r="W63" s="149" t="s">
        <v>174</v>
      </c>
      <c r="X63" s="1"/>
      <c r="Y63" s="19"/>
      <c r="Z63" s="1"/>
      <c r="AA63" s="148" t="s">
        <v>173</v>
      </c>
      <c r="AB63" s="1"/>
      <c r="AC63" s="1"/>
      <c r="AD63" s="1"/>
      <c r="AE63" s="1"/>
      <c r="AF63" s="1"/>
      <c r="AG63" s="1"/>
      <c r="AH63" s="23"/>
      <c r="AI63" s="24"/>
      <c r="AJ63" s="4"/>
      <c r="AK63" s="4"/>
      <c r="AL63" s="4"/>
      <c r="AM63" s="4"/>
      <c r="AN63" s="4"/>
      <c r="AO63" s="4"/>
      <c r="AP63" s="368" t="s">
        <v>204</v>
      </c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6"/>
      <c r="BC63" s="25"/>
    </row>
    <row r="64" spans="1:55" ht="26.25" customHeight="1" x14ac:dyDescent="0.15">
      <c r="A64" s="531" t="s">
        <v>292</v>
      </c>
      <c r="B64" s="531"/>
      <c r="C64" s="531"/>
      <c r="D64" s="531"/>
      <c r="E64" s="532"/>
      <c r="F64" s="17"/>
      <c r="G64" s="3"/>
      <c r="H64" s="4"/>
      <c r="I64" s="5"/>
      <c r="J64" s="23"/>
      <c r="K64" s="24"/>
      <c r="L64" s="4"/>
      <c r="M64" s="5"/>
      <c r="N64" s="23"/>
      <c r="O64" s="26"/>
      <c r="P64" s="23"/>
      <c r="Q64" s="26"/>
      <c r="R64" s="4"/>
      <c r="S64" s="23"/>
      <c r="T64" s="4"/>
      <c r="U64" s="4"/>
      <c r="V64" s="23"/>
      <c r="W64" s="26"/>
      <c r="X64" s="4"/>
      <c r="Y64" s="3" t="s">
        <v>214</v>
      </c>
      <c r="Z64" s="4"/>
      <c r="AA64" s="26"/>
      <c r="AB64" s="4"/>
      <c r="AC64" s="4"/>
      <c r="AD64" s="4"/>
      <c r="AE64" s="4"/>
      <c r="AF64" s="23"/>
      <c r="AG64" s="23"/>
      <c r="AH64" s="208"/>
      <c r="AI64" s="209"/>
      <c r="AJ64" s="209"/>
      <c r="AK64" s="210"/>
      <c r="AL64" s="210"/>
      <c r="AM64" s="210"/>
      <c r="AN64" s="148" t="s">
        <v>173</v>
      </c>
      <c r="AO64" s="149" t="s">
        <v>174</v>
      </c>
      <c r="AP64" s="210"/>
      <c r="AQ64" s="210"/>
      <c r="AR64" s="210"/>
      <c r="AS64" s="210"/>
      <c r="AT64" s="148" t="s">
        <v>173</v>
      </c>
      <c r="AU64" s="149" t="s">
        <v>174</v>
      </c>
      <c r="AV64" s="210"/>
      <c r="AW64" s="210"/>
      <c r="AX64" s="210"/>
      <c r="AY64" s="210"/>
      <c r="AZ64" s="210"/>
      <c r="BA64" s="210"/>
      <c r="BB64" s="6"/>
      <c r="BC64" s="25"/>
    </row>
    <row r="65" spans="1:55" ht="26.25" customHeight="1" x14ac:dyDescent="0.15">
      <c r="A65" s="531" t="s">
        <v>293</v>
      </c>
      <c r="B65" s="531"/>
      <c r="C65" s="531"/>
      <c r="D65" s="531"/>
      <c r="E65" s="532"/>
      <c r="F65" s="17"/>
      <c r="G65" s="3"/>
      <c r="H65" s="4"/>
      <c r="I65" s="5"/>
      <c r="J65" s="23"/>
      <c r="K65" s="24"/>
      <c r="L65" s="4"/>
      <c r="M65" s="5"/>
      <c r="N65" s="23"/>
      <c r="O65" s="26"/>
      <c r="P65" s="23"/>
      <c r="Q65" s="26"/>
      <c r="R65" s="4"/>
      <c r="S65" s="23"/>
      <c r="T65" s="4"/>
      <c r="U65" s="4"/>
      <c r="V65" s="23"/>
      <c r="W65" s="26"/>
      <c r="X65" s="4"/>
      <c r="Y65" s="3" t="s">
        <v>298</v>
      </c>
      <c r="Z65" s="4"/>
      <c r="AA65" s="26"/>
      <c r="AB65" s="4"/>
      <c r="AC65" s="4"/>
      <c r="AD65" s="4"/>
      <c r="AE65" s="4"/>
      <c r="AF65" s="23"/>
      <c r="AG65" s="23"/>
      <c r="AH65" s="208"/>
      <c r="AI65" s="209"/>
      <c r="AJ65" s="209"/>
      <c r="AK65" s="210"/>
      <c r="AL65" s="210"/>
      <c r="AM65" s="148" t="s">
        <v>173</v>
      </c>
      <c r="AN65" s="210"/>
      <c r="AO65" s="210"/>
      <c r="AP65" s="210"/>
      <c r="AQ65" s="210"/>
      <c r="AR65" s="148" t="s">
        <v>173</v>
      </c>
      <c r="AS65" s="149" t="s">
        <v>174</v>
      </c>
      <c r="AT65" s="210"/>
      <c r="AU65" s="210"/>
      <c r="AV65" s="210"/>
      <c r="AW65" s="148" t="s">
        <v>173</v>
      </c>
      <c r="AX65" s="210"/>
      <c r="AY65" s="210"/>
      <c r="AZ65" s="208"/>
      <c r="BA65" s="210"/>
      <c r="BB65" s="6"/>
      <c r="BC65" s="25"/>
    </row>
    <row r="66" spans="1:55" ht="26.25" customHeight="1" x14ac:dyDescent="0.15">
      <c r="A66" s="531" t="s">
        <v>294</v>
      </c>
      <c r="B66" s="531"/>
      <c r="C66" s="531"/>
      <c r="D66" s="531"/>
      <c r="E66" s="532"/>
      <c r="F66" s="17"/>
      <c r="G66" s="3"/>
      <c r="H66" s="4"/>
      <c r="I66" s="5"/>
      <c r="J66" s="23"/>
      <c r="K66" s="24"/>
      <c r="L66" s="4"/>
      <c r="M66" s="5"/>
      <c r="N66" s="23"/>
      <c r="O66" s="26"/>
      <c r="P66" s="23"/>
      <c r="Q66" s="26"/>
      <c r="R66" s="4"/>
      <c r="S66" s="23"/>
      <c r="T66" s="4"/>
      <c r="U66" s="4"/>
      <c r="V66" s="23"/>
      <c r="W66" s="26"/>
      <c r="X66" s="4"/>
      <c r="Y66" s="3" t="s">
        <v>298</v>
      </c>
      <c r="Z66" s="4"/>
      <c r="AA66" s="26"/>
      <c r="AB66" s="4"/>
      <c r="AC66" s="4"/>
      <c r="AD66" s="4"/>
      <c r="AE66" s="4"/>
      <c r="AF66" s="23"/>
      <c r="AG66" s="4"/>
      <c r="AH66" s="208"/>
      <c r="AI66" s="209"/>
      <c r="AJ66" s="208"/>
      <c r="AK66" s="210"/>
      <c r="AL66" s="148" t="s">
        <v>173</v>
      </c>
      <c r="AM66" s="210"/>
      <c r="AN66" s="210"/>
      <c r="AO66" s="210"/>
      <c r="AP66" s="148" t="s">
        <v>173</v>
      </c>
      <c r="AQ66" s="149" t="s">
        <v>174</v>
      </c>
      <c r="AR66" s="210"/>
      <c r="AS66" s="210"/>
      <c r="AT66" s="210"/>
      <c r="AU66" s="210"/>
      <c r="AV66" s="148" t="s">
        <v>173</v>
      </c>
      <c r="AW66" s="210"/>
      <c r="AX66" s="210"/>
      <c r="AY66" s="210"/>
      <c r="AZ66" s="208"/>
      <c r="BA66" s="210"/>
      <c r="BB66" s="6"/>
      <c r="BC66" s="25"/>
    </row>
    <row r="67" spans="1:55" ht="17.25" customHeight="1" x14ac:dyDescent="0.15">
      <c r="E67" s="28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</row>
    <row r="68" spans="1:55" ht="40.5" customHeight="1" thickBot="1" x14ac:dyDescent="0.2">
      <c r="D68" s="30"/>
      <c r="E68" s="524">
        <v>8</v>
      </c>
      <c r="F68" s="524"/>
      <c r="G68" s="524">
        <v>9</v>
      </c>
      <c r="H68" s="524"/>
      <c r="I68" s="524">
        <v>10</v>
      </c>
      <c r="J68" s="524"/>
      <c r="K68" s="524">
        <v>11</v>
      </c>
      <c r="L68" s="524"/>
      <c r="M68" s="524">
        <v>12</v>
      </c>
      <c r="N68" s="524"/>
      <c r="O68" s="524">
        <v>13</v>
      </c>
      <c r="P68" s="524"/>
      <c r="Q68" s="524">
        <v>14</v>
      </c>
      <c r="R68" s="524"/>
      <c r="S68" s="524">
        <v>15</v>
      </c>
      <c r="T68" s="524"/>
      <c r="U68" s="524">
        <v>16</v>
      </c>
      <c r="V68" s="524"/>
      <c r="W68" s="524">
        <v>17</v>
      </c>
      <c r="X68" s="524"/>
      <c r="Y68" s="524">
        <v>18</v>
      </c>
      <c r="Z68" s="524"/>
      <c r="AA68" s="524">
        <v>19</v>
      </c>
      <c r="AB68" s="524"/>
      <c r="AC68" s="524">
        <v>20</v>
      </c>
      <c r="AD68" s="524"/>
      <c r="AE68" s="524">
        <v>21</v>
      </c>
      <c r="AF68" s="524"/>
      <c r="AG68" s="528">
        <v>22</v>
      </c>
      <c r="AH68" s="528"/>
      <c r="AI68" s="528">
        <v>23</v>
      </c>
      <c r="AJ68" s="528"/>
      <c r="AK68" s="537" t="s">
        <v>1</v>
      </c>
      <c r="AL68" s="528"/>
      <c r="AM68" s="528">
        <v>1</v>
      </c>
      <c r="AN68" s="528"/>
      <c r="AO68" s="528">
        <v>2</v>
      </c>
      <c r="AP68" s="528"/>
      <c r="AQ68" s="528">
        <v>3</v>
      </c>
      <c r="AR68" s="528"/>
      <c r="AS68" s="528">
        <v>4</v>
      </c>
      <c r="AT68" s="528"/>
      <c r="AU68" s="528">
        <v>5</v>
      </c>
      <c r="AV68" s="528"/>
      <c r="AW68" s="524">
        <v>6</v>
      </c>
      <c r="AX68" s="524"/>
      <c r="AY68" s="524">
        <v>7</v>
      </c>
      <c r="AZ68" s="524"/>
      <c r="BA68" s="524">
        <v>8</v>
      </c>
      <c r="BB68" s="524"/>
      <c r="BC68" s="365"/>
    </row>
    <row r="69" spans="1:55" ht="17.25" customHeight="1" thickBot="1" x14ac:dyDescent="0.2">
      <c r="AH69" s="525" t="s">
        <v>2</v>
      </c>
      <c r="AI69" s="526"/>
      <c r="AJ69" s="526"/>
      <c r="AK69" s="526"/>
      <c r="AL69" s="526"/>
      <c r="AM69" s="526"/>
      <c r="AN69" s="526"/>
      <c r="AO69" s="526"/>
      <c r="AP69" s="526"/>
      <c r="AQ69" s="526"/>
      <c r="AR69" s="526"/>
      <c r="AS69" s="526"/>
      <c r="AT69" s="526"/>
      <c r="AU69" s="527"/>
    </row>
    <row r="73" spans="1:55" ht="26.25" customHeight="1" x14ac:dyDescent="0.15"/>
    <row r="74" spans="1:55" ht="26.25" customHeight="1" x14ac:dyDescent="0.15"/>
    <row r="75" spans="1:55" ht="26.25" customHeight="1" x14ac:dyDescent="0.15"/>
    <row r="76" spans="1:55" ht="26.25" customHeight="1" x14ac:dyDescent="0.15"/>
    <row r="77" spans="1:55" ht="26.25" customHeight="1" x14ac:dyDescent="0.15"/>
    <row r="78" spans="1:55" ht="26.25" customHeight="1" x14ac:dyDescent="0.15"/>
    <row r="79" spans="1:55" ht="26.25" customHeight="1" x14ac:dyDescent="0.15"/>
    <row r="81" spans="1:55" ht="40.5" customHeight="1" x14ac:dyDescent="0.15"/>
    <row r="84" spans="1:55" ht="17.25" customHeight="1" x14ac:dyDescent="0.15"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</row>
    <row r="85" spans="1:55" ht="17.25" customHeight="1" x14ac:dyDescent="0.15">
      <c r="A85" s="20" t="s">
        <v>384</v>
      </c>
      <c r="C85" s="366"/>
      <c r="D85" s="366"/>
      <c r="E85" s="366"/>
      <c r="F85" s="366"/>
      <c r="G85" s="366"/>
    </row>
    <row r="86" spans="1:55" ht="17.25" customHeight="1" x14ac:dyDescent="0.15">
      <c r="F86" s="535">
        <v>0.35416666666666669</v>
      </c>
      <c r="G86" s="535"/>
      <c r="X86" s="535">
        <v>0.72916666666666663</v>
      </c>
      <c r="Y86" s="535"/>
      <c r="AC86" s="535"/>
      <c r="AD86" s="535"/>
      <c r="AK86" s="535">
        <v>1</v>
      </c>
      <c r="AL86" s="535"/>
      <c r="BB86" s="536">
        <v>0.35416666666666669</v>
      </c>
      <c r="BC86" s="536"/>
    </row>
    <row r="87" spans="1:55" ht="26.25" customHeight="1" x14ac:dyDescent="0.15">
      <c r="A87" s="532" t="s">
        <v>3</v>
      </c>
      <c r="B87" s="533"/>
      <c r="C87" s="533"/>
      <c r="D87" s="533"/>
      <c r="E87" s="534"/>
      <c r="F87" s="22"/>
      <c r="G87" s="32"/>
      <c r="H87" s="31"/>
      <c r="I87" s="33"/>
      <c r="J87" s="31"/>
      <c r="K87" s="33"/>
      <c r="L87" s="31"/>
      <c r="M87" s="33"/>
      <c r="N87" s="148" t="s">
        <v>173</v>
      </c>
      <c r="O87" s="149" t="s">
        <v>174</v>
      </c>
      <c r="P87" s="31"/>
      <c r="Q87" s="31"/>
      <c r="R87" s="31"/>
      <c r="S87" s="31"/>
      <c r="T87" s="31"/>
      <c r="U87" s="149"/>
      <c r="V87" s="31"/>
      <c r="W87" s="31"/>
      <c r="X87" s="31"/>
      <c r="Y87" s="32"/>
      <c r="Z87" s="4"/>
      <c r="AA87" s="4"/>
      <c r="AB87" s="4"/>
      <c r="AC87" s="4"/>
      <c r="AD87" s="4"/>
      <c r="AE87" s="4" t="s">
        <v>204</v>
      </c>
      <c r="AF87" s="4"/>
      <c r="AG87" s="4"/>
      <c r="AH87" s="4"/>
      <c r="AI87" s="4"/>
      <c r="AJ87" s="4"/>
      <c r="AK87" s="4"/>
      <c r="AL87" s="5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6"/>
      <c r="BC87" s="25"/>
    </row>
    <row r="88" spans="1:55" ht="26.25" customHeight="1" x14ac:dyDescent="0.15">
      <c r="A88" s="532" t="s">
        <v>11</v>
      </c>
      <c r="B88" s="533"/>
      <c r="C88" s="533"/>
      <c r="D88" s="533"/>
      <c r="E88" s="534"/>
      <c r="F88" s="7"/>
      <c r="G88" s="8"/>
      <c r="H88" s="9"/>
      <c r="I88" s="148"/>
      <c r="J88" s="9"/>
      <c r="K88" s="9"/>
      <c r="L88" s="9"/>
      <c r="M88" s="10"/>
      <c r="N88" s="11"/>
      <c r="O88" s="11"/>
      <c r="P88" s="148" t="s">
        <v>173</v>
      </c>
      <c r="Q88" s="149" t="s">
        <v>174</v>
      </c>
      <c r="R88" s="9"/>
      <c r="S88" s="9"/>
      <c r="T88" s="9"/>
      <c r="U88" s="9"/>
      <c r="V88" s="9"/>
      <c r="W88" s="9"/>
      <c r="X88" s="148"/>
      <c r="Y88" s="8"/>
      <c r="Z88" s="9"/>
      <c r="AA88" s="9"/>
      <c r="AB88" s="9"/>
      <c r="AC88" s="9"/>
      <c r="AD88" s="38"/>
      <c r="AE88" s="4" t="s">
        <v>211</v>
      </c>
      <c r="AF88" s="4"/>
      <c r="AG88" s="4"/>
      <c r="AH88" s="4"/>
      <c r="AI88" s="4"/>
      <c r="AJ88" s="4"/>
      <c r="AK88" s="4"/>
      <c r="AL88" s="5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6"/>
      <c r="BC88" s="25"/>
    </row>
    <row r="89" spans="1:55" ht="26.25" customHeight="1" x14ac:dyDescent="0.15">
      <c r="A89" s="532" t="s">
        <v>12</v>
      </c>
      <c r="B89" s="533"/>
      <c r="C89" s="533"/>
      <c r="D89" s="533"/>
      <c r="E89" s="534"/>
      <c r="F89" s="7"/>
      <c r="G89" s="8"/>
      <c r="H89" s="9"/>
      <c r="I89" s="11"/>
      <c r="J89" s="148" t="s">
        <v>173</v>
      </c>
      <c r="K89" s="149" t="s">
        <v>174</v>
      </c>
      <c r="L89" s="10"/>
      <c r="M89" s="10"/>
      <c r="N89" s="11"/>
      <c r="O89" s="11"/>
      <c r="P89" s="11"/>
      <c r="Q89" s="12"/>
      <c r="R89" s="9"/>
      <c r="S89" s="9"/>
      <c r="T89" s="9"/>
      <c r="U89" s="9"/>
      <c r="V89" s="148" t="s">
        <v>173</v>
      </c>
      <c r="W89" s="149" t="s">
        <v>174</v>
      </c>
      <c r="X89" s="9"/>
      <c r="Y89" s="8"/>
      <c r="Z89" s="9"/>
      <c r="AA89" s="9"/>
      <c r="AB89" s="9"/>
      <c r="AC89" s="9"/>
      <c r="AD89" s="38"/>
      <c r="AE89" s="4" t="s">
        <v>211</v>
      </c>
      <c r="AF89" s="4"/>
      <c r="AG89" s="4"/>
      <c r="AH89" s="4"/>
      <c r="AI89" s="4"/>
      <c r="AJ89" s="4"/>
      <c r="AK89" s="4"/>
      <c r="AL89" s="5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6"/>
      <c r="BC89" s="25"/>
    </row>
    <row r="90" spans="1:55" ht="26.25" customHeight="1" x14ac:dyDescent="0.15">
      <c r="A90" s="532" t="s">
        <v>170</v>
      </c>
      <c r="B90" s="533"/>
      <c r="C90" s="533"/>
      <c r="D90" s="533"/>
      <c r="E90" s="534"/>
      <c r="F90" s="7"/>
      <c r="G90" s="8"/>
      <c r="H90" s="9"/>
      <c r="I90" s="11"/>
      <c r="J90" s="11"/>
      <c r="K90" s="12"/>
      <c r="L90" s="148" t="s">
        <v>173</v>
      </c>
      <c r="M90" s="149" t="s">
        <v>174</v>
      </c>
      <c r="N90" s="11"/>
      <c r="O90" s="11"/>
      <c r="P90" s="12"/>
      <c r="Q90" s="11"/>
      <c r="R90" s="12"/>
      <c r="S90" s="9"/>
      <c r="T90" s="9"/>
      <c r="U90" s="9"/>
      <c r="V90" s="9"/>
      <c r="W90" s="12"/>
      <c r="X90" s="9"/>
      <c r="Y90" s="148" t="s">
        <v>173</v>
      </c>
      <c r="Z90" s="149" t="s">
        <v>174</v>
      </c>
      <c r="AA90" s="9"/>
      <c r="AB90" s="9"/>
      <c r="AC90" s="9"/>
      <c r="AD90" s="38"/>
      <c r="AE90" s="4" t="s">
        <v>211</v>
      </c>
      <c r="AF90" s="4"/>
      <c r="AG90" s="4"/>
      <c r="AH90" s="4"/>
      <c r="AI90" s="4"/>
      <c r="AJ90" s="4"/>
      <c r="AK90" s="4"/>
      <c r="AL90" s="5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6"/>
      <c r="BC90" s="25"/>
    </row>
    <row r="91" spans="1:55" ht="26.25" customHeight="1" x14ac:dyDescent="0.15">
      <c r="A91" s="532" t="s">
        <v>13</v>
      </c>
      <c r="B91" s="533"/>
      <c r="C91" s="533"/>
      <c r="D91" s="533"/>
      <c r="E91" s="534"/>
      <c r="F91" s="17"/>
      <c r="G91" s="3"/>
      <c r="H91" s="4"/>
      <c r="I91" s="5"/>
      <c r="J91" s="23"/>
      <c r="K91" s="24"/>
      <c r="L91" s="4"/>
      <c r="M91" s="5"/>
      <c r="N91" s="23"/>
      <c r="O91" s="26"/>
      <c r="P91" s="23"/>
      <c r="Q91" s="26"/>
      <c r="R91" s="4"/>
      <c r="S91" s="4"/>
      <c r="T91" s="4"/>
      <c r="U91" s="4"/>
      <c r="V91" s="23"/>
      <c r="W91" s="26" t="s">
        <v>211</v>
      </c>
      <c r="X91" s="4"/>
      <c r="Y91" s="3"/>
      <c r="Z91" s="4"/>
      <c r="AA91" s="4"/>
      <c r="AB91" s="4"/>
      <c r="AC91" s="4"/>
      <c r="AD91" s="1"/>
      <c r="AE91" s="1"/>
      <c r="AF91" s="1"/>
      <c r="AG91" s="1"/>
      <c r="AH91" s="149"/>
      <c r="AI91" s="1"/>
      <c r="AJ91" s="1"/>
      <c r="AK91" s="1"/>
      <c r="AL91" s="148" t="s">
        <v>173</v>
      </c>
      <c r="AM91" s="149" t="s">
        <v>174</v>
      </c>
      <c r="AN91" s="1"/>
      <c r="AO91" s="1"/>
      <c r="AP91" s="1"/>
      <c r="AQ91" s="1"/>
      <c r="AR91" s="1"/>
      <c r="AS91" s="149"/>
      <c r="AT91" s="1"/>
      <c r="AU91" s="1"/>
      <c r="AV91" s="1"/>
      <c r="AW91" s="1"/>
      <c r="AX91" s="1"/>
      <c r="AY91" s="1"/>
      <c r="AZ91" s="1"/>
      <c r="BA91" s="1"/>
      <c r="BB91" s="39"/>
      <c r="BC91" s="25"/>
    </row>
    <row r="92" spans="1:55" ht="26.25" customHeight="1" x14ac:dyDescent="0.15">
      <c r="A92" s="532" t="s">
        <v>14</v>
      </c>
      <c r="B92" s="533"/>
      <c r="C92" s="533"/>
      <c r="D92" s="533"/>
      <c r="E92" s="534"/>
      <c r="F92" s="17"/>
      <c r="G92" s="3"/>
      <c r="H92" s="4"/>
      <c r="I92" s="5"/>
      <c r="J92" s="23"/>
      <c r="K92" s="24"/>
      <c r="L92" s="4"/>
      <c r="M92" s="5"/>
      <c r="N92" s="23"/>
      <c r="O92" s="26"/>
      <c r="P92" s="23"/>
      <c r="Q92" s="26"/>
      <c r="R92" s="4"/>
      <c r="S92" s="4"/>
      <c r="T92" s="4"/>
      <c r="U92" s="4"/>
      <c r="V92" s="23"/>
      <c r="W92" s="26" t="s">
        <v>211</v>
      </c>
      <c r="X92" s="4"/>
      <c r="Y92" s="3"/>
      <c r="Z92" s="4"/>
      <c r="AA92" s="4"/>
      <c r="AB92" s="4"/>
      <c r="AC92" s="4"/>
      <c r="AD92" s="1"/>
      <c r="AE92" s="1"/>
      <c r="AF92" s="1"/>
      <c r="AG92" s="1"/>
      <c r="AH92" s="1"/>
      <c r="AI92" s="149"/>
      <c r="AJ92" s="1"/>
      <c r="AK92" s="1"/>
      <c r="AL92" s="2"/>
      <c r="AM92" s="1"/>
      <c r="AN92" s="148" t="s">
        <v>173</v>
      </c>
      <c r="AO92" s="149" t="s">
        <v>174</v>
      </c>
      <c r="AP92" s="1"/>
      <c r="AQ92" s="1"/>
      <c r="AR92" s="1"/>
      <c r="AS92" s="1"/>
      <c r="AT92" s="149"/>
      <c r="AU92" s="1"/>
      <c r="AV92" s="1"/>
      <c r="AW92" s="1"/>
      <c r="AX92" s="1"/>
      <c r="AY92" s="1"/>
      <c r="AZ92" s="1"/>
      <c r="BA92" s="1"/>
      <c r="BB92" s="39"/>
      <c r="BC92" s="25"/>
    </row>
    <row r="93" spans="1:55" ht="26.25" customHeight="1" x14ac:dyDescent="0.15">
      <c r="A93" s="532" t="s">
        <v>172</v>
      </c>
      <c r="B93" s="533"/>
      <c r="C93" s="533"/>
      <c r="D93" s="533"/>
      <c r="E93" s="534"/>
      <c r="F93" s="17"/>
      <c r="G93" s="3"/>
      <c r="H93" s="4"/>
      <c r="I93" s="5"/>
      <c r="J93" s="23"/>
      <c r="K93" s="24"/>
      <c r="L93" s="4"/>
      <c r="M93" s="5"/>
      <c r="N93" s="23"/>
      <c r="O93" s="26"/>
      <c r="P93" s="23"/>
      <c r="Q93" s="26"/>
      <c r="R93" s="4"/>
      <c r="S93" s="4"/>
      <c r="T93" s="4"/>
      <c r="U93" s="4"/>
      <c r="V93" s="23"/>
      <c r="W93" s="26" t="s">
        <v>211</v>
      </c>
      <c r="X93" s="4"/>
      <c r="Y93" s="3"/>
      <c r="Z93" s="4"/>
      <c r="AA93" s="4"/>
      <c r="AB93" s="4"/>
      <c r="AC93" s="4"/>
      <c r="AD93" s="1"/>
      <c r="AE93" s="1"/>
      <c r="AF93" s="1"/>
      <c r="AG93" s="1"/>
      <c r="AH93" s="1"/>
      <c r="AI93" s="1"/>
      <c r="AJ93" s="149"/>
      <c r="AK93" s="1"/>
      <c r="AL93" s="2"/>
      <c r="AM93" s="1"/>
      <c r="AN93" s="1"/>
      <c r="AO93" s="1"/>
      <c r="AP93" s="148" t="s">
        <v>173</v>
      </c>
      <c r="AQ93" s="149" t="s">
        <v>174</v>
      </c>
      <c r="AR93" s="1"/>
      <c r="AS93" s="1"/>
      <c r="AT93" s="1"/>
      <c r="AU93" s="149"/>
      <c r="AV93" s="1"/>
      <c r="AW93" s="1"/>
      <c r="AX93" s="1"/>
      <c r="AY93" s="1"/>
      <c r="AZ93" s="1"/>
      <c r="BA93" s="1"/>
      <c r="BB93" s="39"/>
      <c r="BC93" s="25"/>
    </row>
    <row r="94" spans="1:55" ht="26.25" customHeight="1" x14ac:dyDescent="0.15">
      <c r="E94" s="28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</row>
    <row r="95" spans="1:55" ht="43.5" customHeight="1" thickBot="1" x14ac:dyDescent="0.2">
      <c r="D95" s="30"/>
      <c r="E95" s="524">
        <v>8</v>
      </c>
      <c r="F95" s="524"/>
      <c r="G95" s="524">
        <v>9</v>
      </c>
      <c r="H95" s="524"/>
      <c r="I95" s="524">
        <v>10</v>
      </c>
      <c r="J95" s="524"/>
      <c r="K95" s="524">
        <v>11</v>
      </c>
      <c r="L95" s="524"/>
      <c r="M95" s="524">
        <v>12</v>
      </c>
      <c r="N95" s="524"/>
      <c r="O95" s="524">
        <v>13</v>
      </c>
      <c r="P95" s="524"/>
      <c r="Q95" s="524">
        <v>14</v>
      </c>
      <c r="R95" s="524"/>
      <c r="S95" s="524">
        <v>15</v>
      </c>
      <c r="T95" s="524"/>
      <c r="U95" s="524">
        <v>16</v>
      </c>
      <c r="V95" s="524"/>
      <c r="W95" s="524">
        <v>17</v>
      </c>
      <c r="X95" s="524"/>
      <c r="Y95" s="524">
        <v>18</v>
      </c>
      <c r="Z95" s="524"/>
      <c r="AA95" s="524">
        <v>19</v>
      </c>
      <c r="AB95" s="524"/>
      <c r="AC95" s="524">
        <v>20</v>
      </c>
      <c r="AD95" s="524"/>
      <c r="AE95" s="524">
        <v>21</v>
      </c>
      <c r="AF95" s="524"/>
      <c r="AG95" s="528">
        <v>22</v>
      </c>
      <c r="AH95" s="528"/>
      <c r="AI95" s="529">
        <v>23</v>
      </c>
      <c r="AJ95" s="529"/>
      <c r="AK95" s="530" t="s">
        <v>1</v>
      </c>
      <c r="AL95" s="530"/>
      <c r="AM95" s="529">
        <v>1</v>
      </c>
      <c r="AN95" s="529"/>
      <c r="AO95" s="529">
        <v>2</v>
      </c>
      <c r="AP95" s="529"/>
      <c r="AQ95" s="529">
        <v>3</v>
      </c>
      <c r="AR95" s="529"/>
      <c r="AS95" s="529">
        <v>4</v>
      </c>
      <c r="AT95" s="529"/>
      <c r="AU95" s="528">
        <v>5</v>
      </c>
      <c r="AV95" s="528"/>
      <c r="AW95" s="524">
        <v>6</v>
      </c>
      <c r="AX95" s="524"/>
      <c r="AY95" s="524">
        <v>7</v>
      </c>
      <c r="AZ95" s="524"/>
      <c r="BA95" s="524">
        <v>8</v>
      </c>
      <c r="BB95" s="524"/>
      <c r="BC95" s="365"/>
    </row>
    <row r="96" spans="1:55" ht="26.25" customHeight="1" thickBot="1" x14ac:dyDescent="0.2">
      <c r="AH96" s="525" t="s">
        <v>2</v>
      </c>
      <c r="AI96" s="526"/>
      <c r="AJ96" s="526"/>
      <c r="AK96" s="526"/>
      <c r="AL96" s="526"/>
      <c r="AM96" s="526"/>
      <c r="AN96" s="526"/>
      <c r="AO96" s="526"/>
      <c r="AP96" s="526"/>
      <c r="AQ96" s="526"/>
      <c r="AR96" s="526"/>
      <c r="AS96" s="526"/>
      <c r="AT96" s="526"/>
      <c r="AU96" s="527"/>
    </row>
    <row r="98" spans="1:110" ht="17.25" customHeight="1" x14ac:dyDescent="0.15">
      <c r="A98" s="20" t="s">
        <v>16</v>
      </c>
      <c r="C98" s="366"/>
      <c r="D98" s="366"/>
      <c r="E98" s="366"/>
      <c r="F98" s="366"/>
      <c r="G98" s="366"/>
    </row>
    <row r="99" spans="1:110" ht="17.25" customHeight="1" x14ac:dyDescent="0.15">
      <c r="F99" s="535">
        <v>0.35416666666666669</v>
      </c>
      <c r="G99" s="535"/>
      <c r="X99" s="535">
        <v>0.72916666666666663</v>
      </c>
      <c r="Y99" s="535"/>
      <c r="AC99" s="535"/>
      <c r="AD99" s="535"/>
      <c r="AK99" s="535">
        <v>1</v>
      </c>
      <c r="AL99" s="535"/>
      <c r="BB99" s="536">
        <v>0.35416666666666669</v>
      </c>
      <c r="BC99" s="536"/>
    </row>
    <row r="100" spans="1:110" ht="26.25" customHeight="1" x14ac:dyDescent="0.15">
      <c r="A100" s="532" t="s">
        <v>3</v>
      </c>
      <c r="B100" s="533"/>
      <c r="C100" s="533"/>
      <c r="D100" s="533"/>
      <c r="E100" s="534"/>
      <c r="F100" s="22"/>
      <c r="G100" s="32"/>
      <c r="H100" s="31"/>
      <c r="I100" s="33"/>
      <c r="J100" s="31"/>
      <c r="K100" s="33"/>
      <c r="L100" s="31"/>
      <c r="M100" s="33"/>
      <c r="N100" s="148" t="s">
        <v>173</v>
      </c>
      <c r="O100" s="149" t="s">
        <v>174</v>
      </c>
      <c r="P100" s="31"/>
      <c r="Q100" s="31"/>
      <c r="R100" s="31"/>
      <c r="S100" s="31"/>
      <c r="T100" s="31"/>
      <c r="U100" s="149"/>
      <c r="V100" s="31"/>
      <c r="W100" s="31"/>
      <c r="X100" s="31"/>
      <c r="Y100" s="32"/>
      <c r="Z100" s="4"/>
      <c r="AA100" s="4"/>
      <c r="AB100" s="4"/>
      <c r="AC100" s="4"/>
      <c r="AD100" s="4"/>
      <c r="AE100" s="4" t="s">
        <v>204</v>
      </c>
      <c r="AF100" s="4"/>
      <c r="AG100" s="4"/>
      <c r="AH100" s="4"/>
      <c r="AI100" s="4"/>
      <c r="AJ100" s="4"/>
      <c r="AK100" s="4"/>
      <c r="AL100" s="5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6"/>
      <c r="BC100" s="25"/>
    </row>
    <row r="101" spans="1:110" ht="26.25" customHeight="1" x14ac:dyDescent="0.15">
      <c r="A101" s="532" t="s">
        <v>11</v>
      </c>
      <c r="B101" s="533"/>
      <c r="C101" s="533"/>
      <c r="D101" s="533"/>
      <c r="E101" s="534"/>
      <c r="F101" s="7"/>
      <c r="G101" s="8"/>
      <c r="H101" s="9"/>
      <c r="I101" s="148"/>
      <c r="J101" s="9"/>
      <c r="K101" s="9"/>
      <c r="L101" s="9"/>
      <c r="M101" s="10"/>
      <c r="N101" s="11"/>
      <c r="O101" s="11"/>
      <c r="P101" s="148" t="s">
        <v>173</v>
      </c>
      <c r="Q101" s="149" t="s">
        <v>174</v>
      </c>
      <c r="R101" s="9"/>
      <c r="S101" s="9"/>
      <c r="T101" s="9"/>
      <c r="U101" s="9"/>
      <c r="V101" s="9"/>
      <c r="W101" s="9"/>
      <c r="X101" s="148"/>
      <c r="Y101" s="8"/>
      <c r="Z101" s="9"/>
      <c r="AA101" s="9"/>
      <c r="AB101" s="9"/>
      <c r="AC101" s="9"/>
      <c r="AD101" s="38"/>
      <c r="AE101" s="4" t="s">
        <v>211</v>
      </c>
      <c r="AF101" s="4"/>
      <c r="AG101" s="4"/>
      <c r="AH101" s="4"/>
      <c r="AI101" s="4"/>
      <c r="AJ101" s="4"/>
      <c r="AK101" s="4"/>
      <c r="AL101" s="5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6"/>
      <c r="BC101" s="25"/>
    </row>
    <row r="102" spans="1:110" ht="26.25" customHeight="1" x14ac:dyDescent="0.15">
      <c r="A102" s="532" t="s">
        <v>12</v>
      </c>
      <c r="B102" s="533"/>
      <c r="C102" s="533"/>
      <c r="D102" s="533"/>
      <c r="E102" s="534"/>
      <c r="F102" s="7"/>
      <c r="G102" s="8"/>
      <c r="H102" s="9"/>
      <c r="I102" s="11"/>
      <c r="J102" s="148" t="s">
        <v>173</v>
      </c>
      <c r="K102" s="149" t="s">
        <v>174</v>
      </c>
      <c r="L102" s="10"/>
      <c r="M102" s="10"/>
      <c r="N102" s="11"/>
      <c r="O102" s="11"/>
      <c r="P102" s="11"/>
      <c r="Q102" s="12"/>
      <c r="R102" s="9"/>
      <c r="S102" s="9"/>
      <c r="T102" s="9"/>
      <c r="U102" s="9"/>
      <c r="V102" s="148" t="s">
        <v>173</v>
      </c>
      <c r="W102" s="149" t="s">
        <v>174</v>
      </c>
      <c r="X102" s="9"/>
      <c r="Y102" s="8"/>
      <c r="Z102" s="9"/>
      <c r="AA102" s="9"/>
      <c r="AB102" s="9"/>
      <c r="AC102" s="9"/>
      <c r="AD102" s="38"/>
      <c r="AE102" s="4" t="s">
        <v>211</v>
      </c>
      <c r="AF102" s="4"/>
      <c r="AG102" s="4"/>
      <c r="AH102" s="4"/>
      <c r="AI102" s="4"/>
      <c r="AJ102" s="4"/>
      <c r="AK102" s="4"/>
      <c r="AL102" s="5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6"/>
      <c r="BC102" s="25"/>
    </row>
    <row r="103" spans="1:110" ht="26.25" customHeight="1" x14ac:dyDescent="0.15">
      <c r="A103" s="532" t="s">
        <v>170</v>
      </c>
      <c r="B103" s="533"/>
      <c r="C103" s="533"/>
      <c r="D103" s="533"/>
      <c r="E103" s="534"/>
      <c r="F103" s="7"/>
      <c r="G103" s="8"/>
      <c r="H103" s="9"/>
      <c r="I103" s="11"/>
      <c r="J103" s="11"/>
      <c r="K103" s="12"/>
      <c r="L103" s="148" t="s">
        <v>173</v>
      </c>
      <c r="M103" s="149" t="s">
        <v>174</v>
      </c>
      <c r="N103" s="11"/>
      <c r="O103" s="11"/>
      <c r="P103" s="12"/>
      <c r="Q103" s="11"/>
      <c r="R103" s="12"/>
      <c r="S103" s="9"/>
      <c r="T103" s="9"/>
      <c r="U103" s="9"/>
      <c r="V103" s="9"/>
      <c r="W103" s="12"/>
      <c r="X103" s="9"/>
      <c r="Y103" s="148" t="s">
        <v>173</v>
      </c>
      <c r="Z103" s="149" t="s">
        <v>174</v>
      </c>
      <c r="AA103" s="9"/>
      <c r="AB103" s="9"/>
      <c r="AC103" s="9"/>
      <c r="AD103" s="38"/>
      <c r="AE103" s="4" t="s">
        <v>211</v>
      </c>
      <c r="AF103" s="4"/>
      <c r="AG103" s="4"/>
      <c r="AH103" s="4"/>
      <c r="AI103" s="4"/>
      <c r="AJ103" s="4"/>
      <c r="AK103" s="4"/>
      <c r="AL103" s="5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6"/>
      <c r="BC103" s="25"/>
    </row>
    <row r="104" spans="1:110" ht="26.25" customHeight="1" x14ac:dyDescent="0.15">
      <c r="A104" s="532" t="s">
        <v>13</v>
      </c>
      <c r="B104" s="533"/>
      <c r="C104" s="533"/>
      <c r="D104" s="533"/>
      <c r="E104" s="534"/>
      <c r="F104" s="17"/>
      <c r="G104" s="3"/>
      <c r="H104" s="4"/>
      <c r="I104" s="5"/>
      <c r="J104" s="23"/>
      <c r="K104" s="24"/>
      <c r="L104" s="4"/>
      <c r="M104" s="5"/>
      <c r="N104" s="23"/>
      <c r="O104" s="26"/>
      <c r="P104" s="23"/>
      <c r="Q104" s="26"/>
      <c r="R104" s="4"/>
      <c r="S104" s="4"/>
      <c r="T104" s="4"/>
      <c r="U104" s="4"/>
      <c r="V104" s="23"/>
      <c r="W104" s="26" t="s">
        <v>211</v>
      </c>
      <c r="X104" s="4"/>
      <c r="Y104" s="3"/>
      <c r="Z104" s="4"/>
      <c r="AA104" s="4"/>
      <c r="AB104" s="4"/>
      <c r="AC104" s="4"/>
      <c r="AD104" s="1"/>
      <c r="AE104" s="1"/>
      <c r="AF104" s="1"/>
      <c r="AG104" s="1"/>
      <c r="AH104" s="149"/>
      <c r="AI104" s="1"/>
      <c r="AJ104" s="1"/>
      <c r="AK104" s="1"/>
      <c r="AL104" s="148" t="s">
        <v>173</v>
      </c>
      <c r="AM104" s="149" t="s">
        <v>174</v>
      </c>
      <c r="AN104" s="1"/>
      <c r="AO104" s="1"/>
      <c r="AP104" s="1"/>
      <c r="AQ104" s="1"/>
      <c r="AR104" s="1"/>
      <c r="AS104" s="149"/>
      <c r="AT104" s="1"/>
      <c r="AU104" s="1"/>
      <c r="AV104" s="1"/>
      <c r="AW104" s="1"/>
      <c r="AX104" s="1"/>
      <c r="AY104" s="1"/>
      <c r="AZ104" s="1"/>
      <c r="BA104" s="1"/>
      <c r="BB104" s="39"/>
      <c r="BC104" s="25"/>
    </row>
    <row r="105" spans="1:110" ht="26.25" customHeight="1" x14ac:dyDescent="0.15">
      <c r="A105" s="532" t="s">
        <v>14</v>
      </c>
      <c r="B105" s="533"/>
      <c r="C105" s="533"/>
      <c r="D105" s="533"/>
      <c r="E105" s="534"/>
      <c r="F105" s="17"/>
      <c r="G105" s="3"/>
      <c r="H105" s="4"/>
      <c r="I105" s="5"/>
      <c r="J105" s="23"/>
      <c r="K105" s="24"/>
      <c r="L105" s="4"/>
      <c r="M105" s="5"/>
      <c r="N105" s="23"/>
      <c r="O105" s="26"/>
      <c r="P105" s="23"/>
      <c r="Q105" s="26"/>
      <c r="R105" s="4"/>
      <c r="S105" s="4"/>
      <c r="T105" s="4"/>
      <c r="U105" s="4"/>
      <c r="V105" s="23"/>
      <c r="W105" s="26" t="s">
        <v>211</v>
      </c>
      <c r="X105" s="4"/>
      <c r="Y105" s="3"/>
      <c r="Z105" s="4"/>
      <c r="AA105" s="4"/>
      <c r="AB105" s="4"/>
      <c r="AC105" s="4"/>
      <c r="AD105" s="1"/>
      <c r="AE105" s="1"/>
      <c r="AF105" s="1"/>
      <c r="AG105" s="1"/>
      <c r="AH105" s="1"/>
      <c r="AI105" s="149"/>
      <c r="AJ105" s="1"/>
      <c r="AK105" s="1"/>
      <c r="AL105" s="2"/>
      <c r="AM105" s="1"/>
      <c r="AN105" s="148" t="s">
        <v>173</v>
      </c>
      <c r="AO105" s="149" t="s">
        <v>174</v>
      </c>
      <c r="AP105" s="1"/>
      <c r="AQ105" s="1"/>
      <c r="AR105" s="1"/>
      <c r="AS105" s="1"/>
      <c r="AT105" s="149"/>
      <c r="AU105" s="1"/>
      <c r="AV105" s="1"/>
      <c r="AW105" s="1"/>
      <c r="AX105" s="1"/>
      <c r="AY105" s="1"/>
      <c r="AZ105" s="1"/>
      <c r="BA105" s="1"/>
      <c r="BB105" s="39"/>
      <c r="BC105" s="25"/>
    </row>
    <row r="106" spans="1:110" ht="26.25" customHeight="1" x14ac:dyDescent="0.15">
      <c r="A106" s="532" t="s">
        <v>172</v>
      </c>
      <c r="B106" s="533"/>
      <c r="C106" s="533"/>
      <c r="D106" s="533"/>
      <c r="E106" s="534"/>
      <c r="F106" s="17"/>
      <c r="G106" s="3"/>
      <c r="H106" s="4"/>
      <c r="I106" s="5"/>
      <c r="J106" s="23"/>
      <c r="K106" s="24"/>
      <c r="L106" s="4"/>
      <c r="M106" s="5"/>
      <c r="N106" s="23"/>
      <c r="O106" s="26"/>
      <c r="P106" s="23"/>
      <c r="Q106" s="26"/>
      <c r="R106" s="4"/>
      <c r="S106" s="4"/>
      <c r="T106" s="4"/>
      <c r="U106" s="4"/>
      <c r="V106" s="23"/>
      <c r="W106" s="26" t="s">
        <v>211</v>
      </c>
      <c r="X106" s="4"/>
      <c r="Y106" s="3"/>
      <c r="Z106" s="4"/>
      <c r="AA106" s="4"/>
      <c r="AB106" s="4"/>
      <c r="AC106" s="4"/>
      <c r="AD106" s="1"/>
      <c r="AE106" s="1"/>
      <c r="AF106" s="1"/>
      <c r="AG106" s="1"/>
      <c r="AH106" s="1"/>
      <c r="AI106" s="1"/>
      <c r="AJ106" s="149"/>
      <c r="AK106" s="1"/>
      <c r="AL106" s="2"/>
      <c r="AM106" s="1"/>
      <c r="AN106" s="1"/>
      <c r="AO106" s="1"/>
      <c r="AP106" s="148" t="s">
        <v>173</v>
      </c>
      <c r="AQ106" s="149" t="s">
        <v>174</v>
      </c>
      <c r="AR106" s="1"/>
      <c r="AS106" s="1"/>
      <c r="AT106" s="1"/>
      <c r="AU106" s="149"/>
      <c r="AV106" s="1"/>
      <c r="AW106" s="1"/>
      <c r="AX106" s="1"/>
      <c r="AY106" s="1"/>
      <c r="AZ106" s="1"/>
      <c r="BA106" s="1"/>
      <c r="BB106" s="39"/>
      <c r="BC106" s="25"/>
    </row>
    <row r="107" spans="1:110" ht="17.25" customHeight="1" x14ac:dyDescent="0.15">
      <c r="E107" s="28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</row>
    <row r="108" spans="1:110" ht="40.5" customHeight="1" thickBot="1" x14ac:dyDescent="0.2">
      <c r="D108" s="30"/>
      <c r="E108" s="524">
        <v>8</v>
      </c>
      <c r="F108" s="524"/>
      <c r="G108" s="524">
        <v>9</v>
      </c>
      <c r="H108" s="524"/>
      <c r="I108" s="524">
        <v>10</v>
      </c>
      <c r="J108" s="524"/>
      <c r="K108" s="524">
        <v>11</v>
      </c>
      <c r="L108" s="524"/>
      <c r="M108" s="524">
        <v>12</v>
      </c>
      <c r="N108" s="524"/>
      <c r="O108" s="524">
        <v>13</v>
      </c>
      <c r="P108" s="524"/>
      <c r="Q108" s="524">
        <v>14</v>
      </c>
      <c r="R108" s="524"/>
      <c r="S108" s="524">
        <v>15</v>
      </c>
      <c r="T108" s="524"/>
      <c r="U108" s="524">
        <v>16</v>
      </c>
      <c r="V108" s="524"/>
      <c r="W108" s="524">
        <v>17</v>
      </c>
      <c r="X108" s="524"/>
      <c r="Y108" s="524">
        <v>18</v>
      </c>
      <c r="Z108" s="524"/>
      <c r="AA108" s="524">
        <v>19</v>
      </c>
      <c r="AB108" s="524"/>
      <c r="AC108" s="524">
        <v>20</v>
      </c>
      <c r="AD108" s="524"/>
      <c r="AE108" s="524">
        <v>21</v>
      </c>
      <c r="AF108" s="524"/>
      <c r="AG108" s="528">
        <v>22</v>
      </c>
      <c r="AH108" s="528"/>
      <c r="AI108" s="529">
        <v>23</v>
      </c>
      <c r="AJ108" s="529"/>
      <c r="AK108" s="530" t="s">
        <v>1</v>
      </c>
      <c r="AL108" s="530"/>
      <c r="AM108" s="529">
        <v>1</v>
      </c>
      <c r="AN108" s="529"/>
      <c r="AO108" s="529">
        <v>2</v>
      </c>
      <c r="AP108" s="529"/>
      <c r="AQ108" s="529">
        <v>3</v>
      </c>
      <c r="AR108" s="529"/>
      <c r="AS108" s="529">
        <v>4</v>
      </c>
      <c r="AT108" s="529"/>
      <c r="AU108" s="528">
        <v>5</v>
      </c>
      <c r="AV108" s="528"/>
      <c r="AW108" s="524">
        <v>6</v>
      </c>
      <c r="AX108" s="524"/>
      <c r="AY108" s="524">
        <v>7</v>
      </c>
      <c r="AZ108" s="524"/>
      <c r="BA108" s="524">
        <v>8</v>
      </c>
      <c r="BB108" s="524"/>
      <c r="BC108" s="365"/>
    </row>
    <row r="109" spans="1:110" ht="17.25" customHeight="1" thickBot="1" x14ac:dyDescent="0.2">
      <c r="AH109" s="525" t="s">
        <v>2</v>
      </c>
      <c r="AI109" s="526"/>
      <c r="AJ109" s="526"/>
      <c r="AK109" s="526"/>
      <c r="AL109" s="526"/>
      <c r="AM109" s="526"/>
      <c r="AN109" s="526"/>
      <c r="AO109" s="526"/>
      <c r="AP109" s="526"/>
      <c r="AQ109" s="526"/>
      <c r="AR109" s="526"/>
      <c r="AS109" s="526"/>
      <c r="AT109" s="526"/>
      <c r="AU109" s="527"/>
    </row>
    <row r="111" spans="1:110" ht="17.25" customHeight="1" x14ac:dyDescent="0.15">
      <c r="BD111" s="20" t="s">
        <v>222</v>
      </c>
      <c r="BF111" s="366"/>
      <c r="BG111" s="366"/>
      <c r="BH111" s="366"/>
      <c r="BI111" s="366"/>
      <c r="BJ111" s="366"/>
    </row>
    <row r="112" spans="1:110" ht="17.25" customHeight="1" x14ac:dyDescent="0.15">
      <c r="BI112" s="535">
        <v>0.35416666666666669</v>
      </c>
      <c r="BJ112" s="535"/>
      <c r="CA112" s="535">
        <v>0.72916666666666663</v>
      </c>
      <c r="CB112" s="535"/>
      <c r="CF112" s="535"/>
      <c r="CG112" s="535"/>
      <c r="CN112" s="535">
        <v>1</v>
      </c>
      <c r="CO112" s="535"/>
      <c r="DE112" s="536">
        <v>0.35416666666666669</v>
      </c>
      <c r="DF112" s="536"/>
    </row>
    <row r="113" spans="1:110" ht="27" customHeight="1" x14ac:dyDescent="0.15">
      <c r="BD113" s="532" t="s">
        <v>3</v>
      </c>
      <c r="BE113" s="533"/>
      <c r="BF113" s="533"/>
      <c r="BG113" s="533"/>
      <c r="BH113" s="534"/>
      <c r="BI113" s="22"/>
      <c r="BJ113" s="32"/>
      <c r="BK113" s="31"/>
      <c r="BL113" s="33"/>
      <c r="BM113" s="31"/>
      <c r="BN113" s="33"/>
      <c r="BO113" s="31"/>
      <c r="BP113" s="33"/>
      <c r="BQ113" s="148" t="s">
        <v>173</v>
      </c>
      <c r="BR113" s="149" t="s">
        <v>174</v>
      </c>
      <c r="BS113" s="31"/>
      <c r="BT113" s="31"/>
      <c r="BU113" s="31"/>
      <c r="BV113" s="31"/>
      <c r="BW113" s="31"/>
      <c r="BX113" s="149"/>
      <c r="BY113" s="31"/>
      <c r="BZ113" s="31"/>
      <c r="CA113" s="31"/>
      <c r="CB113" s="32"/>
      <c r="CC113" s="4"/>
      <c r="CD113" s="4"/>
      <c r="CE113" s="4"/>
      <c r="CF113" s="4"/>
      <c r="CG113" s="4"/>
      <c r="CH113" s="4" t="s">
        <v>204</v>
      </c>
      <c r="CI113" s="4"/>
      <c r="CJ113" s="4"/>
      <c r="CK113" s="4"/>
      <c r="CL113" s="4"/>
      <c r="CM113" s="4"/>
      <c r="CN113" s="4"/>
      <c r="CO113" s="5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6"/>
      <c r="DF113" s="25"/>
    </row>
    <row r="114" spans="1:110" ht="27" customHeight="1" x14ac:dyDescent="0.15">
      <c r="BD114" s="532" t="s">
        <v>11</v>
      </c>
      <c r="BE114" s="533"/>
      <c r="BF114" s="533"/>
      <c r="BG114" s="533"/>
      <c r="BH114" s="534"/>
      <c r="BI114" s="7"/>
      <c r="BJ114" s="8"/>
      <c r="BK114" s="9"/>
      <c r="BL114" s="148"/>
      <c r="BM114" s="9"/>
      <c r="BN114" s="9"/>
      <c r="BO114" s="9"/>
      <c r="BP114" s="10"/>
      <c r="BQ114" s="11"/>
      <c r="BR114" s="11"/>
      <c r="BS114" s="148" t="s">
        <v>173</v>
      </c>
      <c r="BT114" s="149" t="s">
        <v>174</v>
      </c>
      <c r="BU114" s="9"/>
      <c r="BV114" s="9"/>
      <c r="BW114" s="9"/>
      <c r="BX114" s="9"/>
      <c r="BY114" s="9"/>
      <c r="BZ114" s="9"/>
      <c r="CA114" s="148"/>
      <c r="CB114" s="8"/>
      <c r="CC114" s="9"/>
      <c r="CD114" s="9"/>
      <c r="CE114" s="9"/>
      <c r="CF114" s="9"/>
      <c r="CG114" s="38"/>
      <c r="CH114" s="4" t="s">
        <v>211</v>
      </c>
      <c r="CI114" s="4"/>
      <c r="CJ114" s="4"/>
      <c r="CK114" s="4"/>
      <c r="CL114" s="4"/>
      <c r="CM114" s="4"/>
      <c r="CN114" s="4"/>
      <c r="CO114" s="5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6"/>
      <c r="DF114" s="25"/>
    </row>
    <row r="115" spans="1:110" ht="27" customHeight="1" x14ac:dyDescent="0.15">
      <c r="BD115" s="532" t="s">
        <v>12</v>
      </c>
      <c r="BE115" s="533"/>
      <c r="BF115" s="533"/>
      <c r="BG115" s="533"/>
      <c r="BH115" s="534"/>
      <c r="BI115" s="7"/>
      <c r="BJ115" s="8"/>
      <c r="BK115" s="9"/>
      <c r="BL115" s="11"/>
      <c r="BM115" s="148" t="s">
        <v>173</v>
      </c>
      <c r="BN115" s="149" t="s">
        <v>174</v>
      </c>
      <c r="BO115" s="10"/>
      <c r="BP115" s="10"/>
      <c r="BQ115" s="11"/>
      <c r="BR115" s="11"/>
      <c r="BS115" s="11"/>
      <c r="BT115" s="12"/>
      <c r="BU115" s="9"/>
      <c r="BV115" s="9"/>
      <c r="BW115" s="9"/>
      <c r="BX115" s="9"/>
      <c r="BY115" s="148" t="s">
        <v>173</v>
      </c>
      <c r="BZ115" s="149" t="s">
        <v>174</v>
      </c>
      <c r="CA115" s="9"/>
      <c r="CB115" s="8"/>
      <c r="CC115" s="9"/>
      <c r="CD115" s="9"/>
      <c r="CE115" s="9"/>
      <c r="CF115" s="9"/>
      <c r="CG115" s="38"/>
      <c r="CH115" s="4" t="s">
        <v>211</v>
      </c>
      <c r="CI115" s="4"/>
      <c r="CJ115" s="4"/>
      <c r="CK115" s="4"/>
      <c r="CL115" s="4"/>
      <c r="CM115" s="4"/>
      <c r="CN115" s="4"/>
      <c r="CO115" s="5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6"/>
      <c r="DF115" s="25"/>
    </row>
    <row r="116" spans="1:110" ht="27" customHeight="1" x14ac:dyDescent="0.15">
      <c r="BD116" s="532" t="s">
        <v>170</v>
      </c>
      <c r="BE116" s="533"/>
      <c r="BF116" s="533"/>
      <c r="BG116" s="533"/>
      <c r="BH116" s="534"/>
      <c r="BI116" s="7"/>
      <c r="BJ116" s="8"/>
      <c r="BK116" s="9"/>
      <c r="BL116" s="11"/>
      <c r="BM116" s="11"/>
      <c r="BN116" s="12"/>
      <c r="BO116" s="148" t="s">
        <v>173</v>
      </c>
      <c r="BP116" s="149" t="s">
        <v>174</v>
      </c>
      <c r="BQ116" s="11"/>
      <c r="BR116" s="11"/>
      <c r="BS116" s="12"/>
      <c r="BT116" s="11"/>
      <c r="BU116" s="12"/>
      <c r="BV116" s="9"/>
      <c r="BW116" s="9"/>
      <c r="BX116" s="9"/>
      <c r="BY116" s="9"/>
      <c r="BZ116" s="12"/>
      <c r="CA116" s="9"/>
      <c r="CB116" s="148" t="s">
        <v>173</v>
      </c>
      <c r="CC116" s="149" t="s">
        <v>174</v>
      </c>
      <c r="CD116" s="9"/>
      <c r="CE116" s="9"/>
      <c r="CF116" s="9"/>
      <c r="CG116" s="38"/>
      <c r="CH116" s="4" t="s">
        <v>211</v>
      </c>
      <c r="CI116" s="4"/>
      <c r="CJ116" s="4"/>
      <c r="CK116" s="4"/>
      <c r="CL116" s="4"/>
      <c r="CM116" s="4"/>
      <c r="CN116" s="4"/>
      <c r="CO116" s="5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6"/>
      <c r="DF116" s="25"/>
    </row>
    <row r="117" spans="1:110" ht="27" customHeight="1" x14ac:dyDescent="0.15">
      <c r="BD117" s="532" t="s">
        <v>13</v>
      </c>
      <c r="BE117" s="533"/>
      <c r="BF117" s="533"/>
      <c r="BG117" s="533"/>
      <c r="BH117" s="534"/>
      <c r="BI117" s="17"/>
      <c r="BJ117" s="3"/>
      <c r="BK117" s="4"/>
      <c r="BL117" s="5"/>
      <c r="BM117" s="23"/>
      <c r="BN117" s="24"/>
      <c r="BO117" s="4"/>
      <c r="BP117" s="5"/>
      <c r="BQ117" s="23"/>
      <c r="BR117" s="26"/>
      <c r="BS117" s="23"/>
      <c r="BT117" s="26"/>
      <c r="BU117" s="4"/>
      <c r="BV117" s="4"/>
      <c r="BW117" s="4"/>
      <c r="BX117" s="4"/>
      <c r="BY117" s="23"/>
      <c r="BZ117" s="26" t="s">
        <v>211</v>
      </c>
      <c r="CA117" s="4"/>
      <c r="CB117" s="3"/>
      <c r="CC117" s="4"/>
      <c r="CD117" s="4"/>
      <c r="CE117" s="4"/>
      <c r="CF117" s="4"/>
      <c r="CG117" s="1"/>
      <c r="CH117" s="1"/>
      <c r="CI117" s="1"/>
      <c r="CJ117" s="1"/>
      <c r="CK117" s="149"/>
      <c r="CL117" s="1"/>
      <c r="CM117" s="1"/>
      <c r="CN117" s="1"/>
      <c r="CO117" s="148" t="s">
        <v>173</v>
      </c>
      <c r="CP117" s="149" t="s">
        <v>174</v>
      </c>
      <c r="CQ117" s="1"/>
      <c r="CR117" s="1"/>
      <c r="CS117" s="1"/>
      <c r="CT117" s="1"/>
      <c r="CU117" s="1"/>
      <c r="CV117" s="149"/>
      <c r="CW117" s="1"/>
      <c r="CX117" s="1"/>
      <c r="CY117" s="1"/>
      <c r="CZ117" s="1"/>
      <c r="DA117" s="1"/>
      <c r="DB117" s="1"/>
      <c r="DC117" s="1"/>
      <c r="DD117" s="1"/>
      <c r="DE117" s="39"/>
      <c r="DF117" s="25"/>
    </row>
    <row r="118" spans="1:110" ht="27" customHeight="1" x14ac:dyDescent="0.15">
      <c r="BD118" s="532" t="s">
        <v>14</v>
      </c>
      <c r="BE118" s="533"/>
      <c r="BF118" s="533"/>
      <c r="BG118" s="533"/>
      <c r="BH118" s="534"/>
      <c r="BI118" s="17"/>
      <c r="BJ118" s="3"/>
      <c r="BK118" s="4"/>
      <c r="BL118" s="5"/>
      <c r="BM118" s="23"/>
      <c r="BN118" s="24"/>
      <c r="BO118" s="4"/>
      <c r="BP118" s="5"/>
      <c r="BQ118" s="23"/>
      <c r="BR118" s="26"/>
      <c r="BS118" s="23"/>
      <c r="BT118" s="26"/>
      <c r="BU118" s="4"/>
      <c r="BV118" s="4"/>
      <c r="BW118" s="4"/>
      <c r="BX118" s="4"/>
      <c r="BY118" s="23"/>
      <c r="BZ118" s="26" t="s">
        <v>211</v>
      </c>
      <c r="CA118" s="4"/>
      <c r="CB118" s="3"/>
      <c r="CC118" s="4"/>
      <c r="CD118" s="4"/>
      <c r="CE118" s="4"/>
      <c r="CF118" s="4"/>
      <c r="CG118" s="1"/>
      <c r="CH118" s="1"/>
      <c r="CI118" s="1"/>
      <c r="CJ118" s="1"/>
      <c r="CK118" s="1"/>
      <c r="CL118" s="149"/>
      <c r="CM118" s="1"/>
      <c r="CN118" s="1"/>
      <c r="CO118" s="2"/>
      <c r="CP118" s="1"/>
      <c r="CQ118" s="148" t="s">
        <v>173</v>
      </c>
      <c r="CR118" s="149" t="s">
        <v>174</v>
      </c>
      <c r="CS118" s="1"/>
      <c r="CT118" s="1"/>
      <c r="CU118" s="1"/>
      <c r="CV118" s="1"/>
      <c r="CW118" s="149"/>
      <c r="CX118" s="1"/>
      <c r="CY118" s="1"/>
      <c r="CZ118" s="1"/>
      <c r="DA118" s="1"/>
      <c r="DB118" s="1"/>
      <c r="DC118" s="1"/>
      <c r="DD118" s="1"/>
      <c r="DE118" s="39"/>
      <c r="DF118" s="25"/>
    </row>
    <row r="119" spans="1:110" ht="27" customHeight="1" x14ac:dyDescent="0.15">
      <c r="BD119" s="532" t="s">
        <v>172</v>
      </c>
      <c r="BE119" s="533"/>
      <c r="BF119" s="533"/>
      <c r="BG119" s="533"/>
      <c r="BH119" s="534"/>
      <c r="BI119" s="17"/>
      <c r="BJ119" s="3"/>
      <c r="BK119" s="4"/>
      <c r="BL119" s="5"/>
      <c r="BM119" s="23"/>
      <c r="BN119" s="24"/>
      <c r="BO119" s="4"/>
      <c r="BP119" s="5"/>
      <c r="BQ119" s="23"/>
      <c r="BR119" s="26"/>
      <c r="BS119" s="23"/>
      <c r="BT119" s="26"/>
      <c r="BU119" s="4"/>
      <c r="BV119" s="4"/>
      <c r="BW119" s="4"/>
      <c r="BX119" s="4"/>
      <c r="BY119" s="23"/>
      <c r="BZ119" s="26" t="s">
        <v>211</v>
      </c>
      <c r="CA119" s="4"/>
      <c r="CB119" s="3"/>
      <c r="CC119" s="4"/>
      <c r="CD119" s="4"/>
      <c r="CE119" s="4"/>
      <c r="CF119" s="4"/>
      <c r="CG119" s="1"/>
      <c r="CH119" s="1"/>
      <c r="CI119" s="1"/>
      <c r="CJ119" s="1"/>
      <c r="CK119" s="1"/>
      <c r="CL119" s="1"/>
      <c r="CM119" s="149"/>
      <c r="CN119" s="1"/>
      <c r="CO119" s="2"/>
      <c r="CP119" s="1"/>
      <c r="CQ119" s="1"/>
      <c r="CR119" s="1"/>
      <c r="CS119" s="148" t="s">
        <v>173</v>
      </c>
      <c r="CT119" s="149" t="s">
        <v>174</v>
      </c>
      <c r="CU119" s="1"/>
      <c r="CV119" s="1"/>
      <c r="CW119" s="1"/>
      <c r="CX119" s="149"/>
      <c r="CY119" s="1"/>
      <c r="CZ119" s="1"/>
      <c r="DA119" s="1"/>
      <c r="DB119" s="1"/>
      <c r="DC119" s="1"/>
      <c r="DD119" s="1"/>
      <c r="DE119" s="39"/>
      <c r="DF119" s="25"/>
    </row>
    <row r="120" spans="1:110" ht="27" customHeight="1" x14ac:dyDescent="0.15">
      <c r="BH120" s="28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</row>
    <row r="121" spans="1:110" ht="51.75" customHeight="1" thickBot="1" x14ac:dyDescent="0.2">
      <c r="BG121" s="30"/>
      <c r="BH121" s="524">
        <v>8</v>
      </c>
      <c r="BI121" s="524"/>
      <c r="BJ121" s="524">
        <v>9</v>
      </c>
      <c r="BK121" s="524"/>
      <c r="BL121" s="524">
        <v>10</v>
      </c>
      <c r="BM121" s="524"/>
      <c r="BN121" s="524">
        <v>11</v>
      </c>
      <c r="BO121" s="524"/>
      <c r="BP121" s="524">
        <v>12</v>
      </c>
      <c r="BQ121" s="524"/>
      <c r="BR121" s="524">
        <v>13</v>
      </c>
      <c r="BS121" s="524"/>
      <c r="BT121" s="524">
        <v>14</v>
      </c>
      <c r="BU121" s="524"/>
      <c r="BV121" s="524">
        <v>15</v>
      </c>
      <c r="BW121" s="524"/>
      <c r="BX121" s="524">
        <v>16</v>
      </c>
      <c r="BY121" s="524"/>
      <c r="BZ121" s="524">
        <v>17</v>
      </c>
      <c r="CA121" s="524"/>
      <c r="CB121" s="524">
        <v>18</v>
      </c>
      <c r="CC121" s="524"/>
      <c r="CD121" s="524">
        <v>19</v>
      </c>
      <c r="CE121" s="524"/>
      <c r="CF121" s="524">
        <v>20</v>
      </c>
      <c r="CG121" s="524"/>
      <c r="CH121" s="524">
        <v>21</v>
      </c>
      <c r="CI121" s="524"/>
      <c r="CJ121" s="528">
        <v>22</v>
      </c>
      <c r="CK121" s="528"/>
      <c r="CL121" s="529">
        <v>23</v>
      </c>
      <c r="CM121" s="529"/>
      <c r="CN121" s="530" t="s">
        <v>1</v>
      </c>
      <c r="CO121" s="530"/>
      <c r="CP121" s="529">
        <v>1</v>
      </c>
      <c r="CQ121" s="529"/>
      <c r="CR121" s="529">
        <v>2</v>
      </c>
      <c r="CS121" s="529"/>
      <c r="CT121" s="529">
        <v>3</v>
      </c>
      <c r="CU121" s="529"/>
      <c r="CV121" s="529">
        <v>4</v>
      </c>
      <c r="CW121" s="529"/>
      <c r="CX121" s="528">
        <v>5</v>
      </c>
      <c r="CY121" s="528"/>
      <c r="CZ121" s="524">
        <v>6</v>
      </c>
      <c r="DA121" s="524"/>
      <c r="DB121" s="524">
        <v>7</v>
      </c>
      <c r="DC121" s="524"/>
      <c r="DD121" s="524">
        <v>8</v>
      </c>
      <c r="DE121" s="524"/>
      <c r="DF121" s="365"/>
    </row>
    <row r="122" spans="1:110" ht="17.25" customHeight="1" thickBot="1" x14ac:dyDescent="0.2">
      <c r="CK122" s="525" t="s">
        <v>2</v>
      </c>
      <c r="CL122" s="526"/>
      <c r="CM122" s="526"/>
      <c r="CN122" s="526"/>
      <c r="CO122" s="526"/>
      <c r="CP122" s="526"/>
      <c r="CQ122" s="526"/>
      <c r="CR122" s="526"/>
      <c r="CS122" s="526"/>
      <c r="CT122" s="526"/>
      <c r="CU122" s="526"/>
      <c r="CV122" s="526"/>
      <c r="CW122" s="526"/>
      <c r="CX122" s="527"/>
    </row>
    <row r="126" spans="1:110" ht="17.25" customHeight="1" x14ac:dyDescent="0.15">
      <c r="A126" s="20" t="s">
        <v>376</v>
      </c>
      <c r="C126" s="366"/>
      <c r="D126" s="366"/>
      <c r="E126" s="366"/>
      <c r="F126" s="366"/>
      <c r="G126" s="366"/>
    </row>
    <row r="127" spans="1:110" ht="17.25" customHeight="1" x14ac:dyDescent="0.15">
      <c r="F127" s="535">
        <v>0.35416666666666669</v>
      </c>
      <c r="G127" s="535"/>
      <c r="X127" s="535">
        <v>0.72916666666666663</v>
      </c>
      <c r="Y127" s="535"/>
      <c r="AC127" s="535"/>
      <c r="AD127" s="535"/>
      <c r="AK127" s="535">
        <v>1</v>
      </c>
      <c r="AL127" s="535"/>
      <c r="BB127" s="536">
        <v>0.35416666666666669</v>
      </c>
      <c r="BC127" s="536"/>
    </row>
    <row r="128" spans="1:110" ht="26.25" customHeight="1" x14ac:dyDescent="0.15">
      <c r="A128" s="532" t="s">
        <v>3</v>
      </c>
      <c r="B128" s="533"/>
      <c r="C128" s="533"/>
      <c r="D128" s="533"/>
      <c r="E128" s="534"/>
      <c r="F128" s="22"/>
      <c r="G128" s="32"/>
      <c r="H128" s="31"/>
      <c r="I128" s="33"/>
      <c r="J128" s="31"/>
      <c r="K128" s="33"/>
      <c r="L128" s="31"/>
      <c r="M128" s="33"/>
      <c r="N128" s="148" t="s">
        <v>173</v>
      </c>
      <c r="O128" s="149" t="s">
        <v>174</v>
      </c>
      <c r="P128" s="31"/>
      <c r="Q128" s="31"/>
      <c r="R128" s="31"/>
      <c r="S128" s="31"/>
      <c r="T128" s="31"/>
      <c r="U128" s="149"/>
      <c r="V128" s="31"/>
      <c r="W128" s="31"/>
      <c r="X128" s="31"/>
      <c r="Y128" s="32"/>
      <c r="Z128" s="4"/>
      <c r="AA128" s="4"/>
      <c r="AB128" s="4"/>
      <c r="AC128" s="4" t="s">
        <v>204</v>
      </c>
      <c r="AD128" s="4"/>
      <c r="AE128" s="4"/>
      <c r="AF128" s="4"/>
      <c r="AG128" s="4"/>
      <c r="AH128" s="4"/>
      <c r="AI128" s="4"/>
      <c r="AJ128" s="4"/>
      <c r="AK128" s="4"/>
      <c r="AL128" s="5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6"/>
      <c r="BC128" s="25"/>
    </row>
    <row r="129" spans="1:55" ht="26.25" customHeight="1" x14ac:dyDescent="0.15">
      <c r="A129" s="532" t="s">
        <v>11</v>
      </c>
      <c r="B129" s="533"/>
      <c r="C129" s="533"/>
      <c r="D129" s="533"/>
      <c r="E129" s="534"/>
      <c r="F129" s="7"/>
      <c r="G129" s="8"/>
      <c r="H129" s="9"/>
      <c r="I129" s="148"/>
      <c r="J129" s="9"/>
      <c r="K129" s="9"/>
      <c r="L129" s="9"/>
      <c r="M129" s="10"/>
      <c r="N129" s="11"/>
      <c r="O129" s="148" t="s">
        <v>173</v>
      </c>
      <c r="P129" s="149" t="s">
        <v>174</v>
      </c>
      <c r="Q129" s="9"/>
      <c r="R129" s="9"/>
      <c r="S129" s="9"/>
      <c r="T129" s="9"/>
      <c r="U129" s="9"/>
      <c r="V129" s="9"/>
      <c r="W129" s="9"/>
      <c r="X129" s="9"/>
      <c r="Y129" s="8"/>
      <c r="Z129" s="148"/>
      <c r="AA129" s="9"/>
      <c r="AB129" s="9"/>
      <c r="AC129" s="9"/>
      <c r="AD129" s="38"/>
      <c r="AE129" s="4" t="s">
        <v>211</v>
      </c>
      <c r="AF129" s="4"/>
      <c r="AG129" s="4"/>
      <c r="AH129" s="4"/>
      <c r="AI129" s="4"/>
      <c r="AJ129" s="4"/>
      <c r="AK129" s="4"/>
      <c r="AL129" s="5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6"/>
      <c r="BC129" s="25"/>
    </row>
    <row r="130" spans="1:55" ht="26.25" customHeight="1" x14ac:dyDescent="0.15">
      <c r="A130" s="532" t="s">
        <v>12</v>
      </c>
      <c r="B130" s="533"/>
      <c r="C130" s="533"/>
      <c r="D130" s="533"/>
      <c r="E130" s="534"/>
      <c r="F130" s="7"/>
      <c r="G130" s="8"/>
      <c r="H130" s="9"/>
      <c r="I130" s="11"/>
      <c r="J130" s="148"/>
      <c r="K130" s="9"/>
      <c r="L130" s="10"/>
      <c r="M130" s="10"/>
      <c r="N130" s="11"/>
      <c r="O130" s="11"/>
      <c r="P130" s="12"/>
      <c r="Q130" s="148" t="s">
        <v>173</v>
      </c>
      <c r="R130" s="9"/>
      <c r="S130" s="9"/>
      <c r="T130" s="9"/>
      <c r="U130" s="9"/>
      <c r="V130" s="167"/>
      <c r="W130" s="167"/>
      <c r="X130" s="9"/>
      <c r="Y130" s="8"/>
      <c r="Z130" s="9"/>
      <c r="AA130" s="9"/>
      <c r="AB130" s="9"/>
      <c r="AC130" s="9"/>
      <c r="AD130" s="38"/>
      <c r="AE130" s="4" t="s">
        <v>211</v>
      </c>
      <c r="AF130" s="4"/>
      <c r="AG130" s="4"/>
      <c r="AH130" s="4"/>
      <c r="AI130" s="4"/>
      <c r="AJ130" s="4"/>
      <c r="AK130" s="4"/>
      <c r="AL130" s="5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6"/>
      <c r="BC130" s="25"/>
    </row>
    <row r="131" spans="1:55" ht="26.25" customHeight="1" x14ac:dyDescent="0.15">
      <c r="A131" s="532" t="s">
        <v>170</v>
      </c>
      <c r="B131" s="533"/>
      <c r="C131" s="533"/>
      <c r="D131" s="533"/>
      <c r="E131" s="534"/>
      <c r="F131" s="7"/>
      <c r="G131" s="8"/>
      <c r="H131" s="9"/>
      <c r="I131" s="11"/>
      <c r="J131" s="11"/>
      <c r="K131" s="148" t="s">
        <v>173</v>
      </c>
      <c r="L131" s="149" t="s">
        <v>174</v>
      </c>
      <c r="M131" s="10"/>
      <c r="N131" s="11"/>
      <c r="O131" s="12"/>
      <c r="P131" s="11"/>
      <c r="Q131" s="12"/>
      <c r="R131" s="9"/>
      <c r="S131" s="9"/>
      <c r="T131" s="9"/>
      <c r="U131" s="9"/>
      <c r="V131" s="11"/>
      <c r="W131" s="12"/>
      <c r="X131" s="148" t="s">
        <v>173</v>
      </c>
      <c r="Y131" s="176"/>
      <c r="Z131" s="9"/>
      <c r="AA131" s="9"/>
      <c r="AB131" s="9"/>
      <c r="AC131" s="9"/>
      <c r="AD131" s="38"/>
      <c r="AE131" s="4" t="s">
        <v>211</v>
      </c>
      <c r="AF131" s="4"/>
      <c r="AG131" s="4"/>
      <c r="AH131" s="4"/>
      <c r="AI131" s="4"/>
      <c r="AJ131" s="4"/>
      <c r="AK131" s="4"/>
      <c r="AL131" s="5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6"/>
      <c r="BC131" s="25"/>
    </row>
    <row r="132" spans="1:55" ht="26.25" customHeight="1" x14ac:dyDescent="0.15">
      <c r="A132" s="532" t="s">
        <v>13</v>
      </c>
      <c r="B132" s="533"/>
      <c r="C132" s="533"/>
      <c r="D132" s="533"/>
      <c r="E132" s="534"/>
      <c r="F132" s="17"/>
      <c r="G132" s="3"/>
      <c r="H132" s="4"/>
      <c r="I132" s="5"/>
      <c r="J132" s="23"/>
      <c r="K132" s="24"/>
      <c r="L132" s="4"/>
      <c r="M132" s="5"/>
      <c r="N132" s="23"/>
      <c r="O132" s="26"/>
      <c r="P132" s="23"/>
      <c r="Q132" s="26"/>
      <c r="R132" s="4"/>
      <c r="S132" s="4"/>
      <c r="T132" s="4"/>
      <c r="U132" s="4"/>
      <c r="V132" s="23"/>
      <c r="W132" s="26" t="s">
        <v>211</v>
      </c>
      <c r="X132" s="4"/>
      <c r="Y132" s="3"/>
      <c r="Z132" s="4"/>
      <c r="AA132" s="4"/>
      <c r="AB132" s="4"/>
      <c r="AC132" s="4"/>
      <c r="AD132" s="1"/>
      <c r="AE132" s="1"/>
      <c r="AF132" s="1"/>
      <c r="AG132" s="1"/>
      <c r="AH132" s="149"/>
      <c r="AI132" s="1"/>
      <c r="AJ132" s="1"/>
      <c r="AK132" s="1"/>
      <c r="AL132" s="148" t="s">
        <v>173</v>
      </c>
      <c r="AM132" s="149" t="s">
        <v>174</v>
      </c>
      <c r="AN132" s="1"/>
      <c r="AO132" s="1"/>
      <c r="AP132" s="1"/>
      <c r="AQ132" s="1"/>
      <c r="AR132" s="1"/>
      <c r="AS132" s="149"/>
      <c r="AT132" s="1"/>
      <c r="AU132" s="1"/>
      <c r="AV132" s="1"/>
      <c r="AW132" s="1"/>
      <c r="AX132" s="1"/>
      <c r="AY132" s="1"/>
      <c r="AZ132" s="1"/>
      <c r="BA132" s="1"/>
      <c r="BB132" s="39"/>
      <c r="BC132" s="25"/>
    </row>
    <row r="133" spans="1:55" ht="26.25" customHeight="1" x14ac:dyDescent="0.15">
      <c r="A133" s="532" t="s">
        <v>14</v>
      </c>
      <c r="B133" s="533"/>
      <c r="C133" s="533"/>
      <c r="D133" s="533"/>
      <c r="E133" s="534"/>
      <c r="F133" s="17"/>
      <c r="G133" s="3"/>
      <c r="H133" s="4"/>
      <c r="I133" s="5"/>
      <c r="J133" s="23"/>
      <c r="K133" s="24"/>
      <c r="L133" s="4"/>
      <c r="M133" s="5"/>
      <c r="N133" s="23"/>
      <c r="O133" s="26"/>
      <c r="P133" s="23"/>
      <c r="Q133" s="26"/>
      <c r="R133" s="4"/>
      <c r="S133" s="4"/>
      <c r="T133" s="4"/>
      <c r="U133" s="4"/>
      <c r="V133" s="23"/>
      <c r="W133" s="26" t="s">
        <v>211</v>
      </c>
      <c r="X133" s="4"/>
      <c r="Y133" s="3"/>
      <c r="Z133" s="4"/>
      <c r="AA133" s="4"/>
      <c r="AB133" s="4"/>
      <c r="AC133" s="4"/>
      <c r="AD133" s="1"/>
      <c r="AE133" s="1"/>
      <c r="AF133" s="1"/>
      <c r="AG133" s="1"/>
      <c r="AH133" s="1"/>
      <c r="AI133" s="149"/>
      <c r="AJ133" s="1"/>
      <c r="AK133" s="1"/>
      <c r="AL133" s="2"/>
      <c r="AM133" s="1"/>
      <c r="AN133" s="148" t="s">
        <v>173</v>
      </c>
      <c r="AO133" s="149" t="s">
        <v>174</v>
      </c>
      <c r="AP133" s="1"/>
      <c r="AQ133" s="1"/>
      <c r="AR133" s="1"/>
      <c r="AS133" s="1"/>
      <c r="AT133" s="149"/>
      <c r="AU133" s="1"/>
      <c r="AV133" s="1"/>
      <c r="AW133" s="1"/>
      <c r="AX133" s="1"/>
      <c r="AY133" s="1"/>
      <c r="AZ133" s="1"/>
      <c r="BA133" s="1"/>
      <c r="BB133" s="39"/>
      <c r="BC133" s="25"/>
    </row>
    <row r="134" spans="1:55" ht="26.25" customHeight="1" x14ac:dyDescent="0.15">
      <c r="A134" s="532" t="s">
        <v>172</v>
      </c>
      <c r="B134" s="533"/>
      <c r="C134" s="533"/>
      <c r="D134" s="533"/>
      <c r="E134" s="534"/>
      <c r="F134" s="17"/>
      <c r="G134" s="3"/>
      <c r="H134" s="4"/>
      <c r="I134" s="5"/>
      <c r="J134" s="23"/>
      <c r="K134" s="24"/>
      <c r="L134" s="4"/>
      <c r="M134" s="5"/>
      <c r="N134" s="23"/>
      <c r="O134" s="26"/>
      <c r="P134" s="23"/>
      <c r="Q134" s="26"/>
      <c r="R134" s="4"/>
      <c r="S134" s="4"/>
      <c r="T134" s="4"/>
      <c r="U134" s="4"/>
      <c r="V134" s="23"/>
      <c r="W134" s="26" t="s">
        <v>211</v>
      </c>
      <c r="X134" s="4"/>
      <c r="Y134" s="3"/>
      <c r="Z134" s="4"/>
      <c r="AA134" s="4"/>
      <c r="AB134" s="4"/>
      <c r="AC134" s="4"/>
      <c r="AD134" s="1"/>
      <c r="AE134" s="1"/>
      <c r="AF134" s="1"/>
      <c r="AG134" s="1"/>
      <c r="AH134" s="1"/>
      <c r="AI134" s="1"/>
      <c r="AJ134" s="149"/>
      <c r="AK134" s="1"/>
      <c r="AL134" s="2"/>
      <c r="AM134" s="1"/>
      <c r="AN134" s="1"/>
      <c r="AO134" s="1"/>
      <c r="AP134" s="148" t="s">
        <v>173</v>
      </c>
      <c r="AQ134" s="149" t="s">
        <v>174</v>
      </c>
      <c r="AR134" s="1"/>
      <c r="AS134" s="1"/>
      <c r="AT134" s="1"/>
      <c r="AU134" s="149"/>
      <c r="AV134" s="1"/>
      <c r="AW134" s="1"/>
      <c r="AX134" s="1"/>
      <c r="AY134" s="1"/>
      <c r="AZ134" s="1"/>
      <c r="BA134" s="1"/>
      <c r="BB134" s="39"/>
      <c r="BC134" s="25"/>
    </row>
    <row r="135" spans="1:55" ht="17.25" customHeight="1" x14ac:dyDescent="0.15">
      <c r="E135" s="28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</row>
    <row r="136" spans="1:55" ht="40.5" customHeight="1" thickBot="1" x14ac:dyDescent="0.2">
      <c r="D136" s="30"/>
      <c r="E136" s="524">
        <v>8</v>
      </c>
      <c r="F136" s="524"/>
      <c r="G136" s="524">
        <v>9</v>
      </c>
      <c r="H136" s="524"/>
      <c r="I136" s="524">
        <v>10</v>
      </c>
      <c r="J136" s="524"/>
      <c r="K136" s="524">
        <v>11</v>
      </c>
      <c r="L136" s="524"/>
      <c r="M136" s="524">
        <v>12</v>
      </c>
      <c r="N136" s="524"/>
      <c r="O136" s="524">
        <v>13</v>
      </c>
      <c r="P136" s="524"/>
      <c r="Q136" s="524">
        <v>14</v>
      </c>
      <c r="R136" s="524"/>
      <c r="S136" s="524">
        <v>15</v>
      </c>
      <c r="T136" s="524"/>
      <c r="U136" s="524">
        <v>16</v>
      </c>
      <c r="V136" s="524"/>
      <c r="W136" s="524">
        <v>17</v>
      </c>
      <c r="X136" s="524"/>
      <c r="Y136" s="524">
        <v>18</v>
      </c>
      <c r="Z136" s="524"/>
      <c r="AA136" s="524">
        <v>19</v>
      </c>
      <c r="AB136" s="524"/>
      <c r="AC136" s="524">
        <v>20</v>
      </c>
      <c r="AD136" s="524"/>
      <c r="AE136" s="524">
        <v>21</v>
      </c>
      <c r="AF136" s="524"/>
      <c r="AG136" s="528">
        <v>22</v>
      </c>
      <c r="AH136" s="528"/>
      <c r="AI136" s="529">
        <v>23</v>
      </c>
      <c r="AJ136" s="529"/>
      <c r="AK136" s="530" t="s">
        <v>1</v>
      </c>
      <c r="AL136" s="530"/>
      <c r="AM136" s="529">
        <v>1</v>
      </c>
      <c r="AN136" s="529"/>
      <c r="AO136" s="529">
        <v>2</v>
      </c>
      <c r="AP136" s="529"/>
      <c r="AQ136" s="529">
        <v>3</v>
      </c>
      <c r="AR136" s="529"/>
      <c r="AS136" s="529">
        <v>4</v>
      </c>
      <c r="AT136" s="529"/>
      <c r="AU136" s="528">
        <v>5</v>
      </c>
      <c r="AV136" s="528"/>
      <c r="AW136" s="524">
        <v>6</v>
      </c>
      <c r="AX136" s="524"/>
      <c r="AY136" s="524">
        <v>7</v>
      </c>
      <c r="AZ136" s="524"/>
      <c r="BA136" s="524">
        <v>8</v>
      </c>
      <c r="BB136" s="524"/>
      <c r="BC136" s="365"/>
    </row>
    <row r="137" spans="1:55" ht="17.25" customHeight="1" thickBot="1" x14ac:dyDescent="0.2">
      <c r="AH137" s="525" t="s">
        <v>2</v>
      </c>
      <c r="AI137" s="526"/>
      <c r="AJ137" s="526"/>
      <c r="AK137" s="526"/>
      <c r="AL137" s="526"/>
      <c r="AM137" s="526"/>
      <c r="AN137" s="526"/>
      <c r="AO137" s="526"/>
      <c r="AP137" s="526"/>
      <c r="AQ137" s="526"/>
      <c r="AR137" s="526"/>
      <c r="AS137" s="526"/>
      <c r="AT137" s="526"/>
      <c r="AU137" s="527"/>
    </row>
    <row r="139" spans="1:55" ht="17.25" customHeight="1" x14ac:dyDescent="0.15">
      <c r="A139" s="20" t="s">
        <v>17</v>
      </c>
      <c r="C139" s="366"/>
      <c r="D139" s="366"/>
      <c r="E139" s="366"/>
      <c r="F139" s="366"/>
      <c r="G139" s="366"/>
    </row>
    <row r="140" spans="1:55" ht="17.25" customHeight="1" x14ac:dyDescent="0.15">
      <c r="F140" s="536">
        <v>0.35416666666666669</v>
      </c>
      <c r="G140" s="538"/>
      <c r="X140" s="536">
        <v>0.72916666666666663</v>
      </c>
      <c r="Y140" s="538"/>
      <c r="AC140" s="536"/>
      <c r="AD140" s="538"/>
      <c r="AK140" s="536">
        <v>1</v>
      </c>
      <c r="AL140" s="538"/>
      <c r="BB140" s="536">
        <v>0.35416666666666669</v>
      </c>
      <c r="BC140" s="538"/>
    </row>
    <row r="141" spans="1:55" ht="26.25" customHeight="1" thickBot="1" x14ac:dyDescent="0.2">
      <c r="A141" s="531" t="s">
        <v>3</v>
      </c>
      <c r="B141" s="531"/>
      <c r="C141" s="531"/>
      <c r="D141" s="531"/>
      <c r="E141" s="532"/>
      <c r="F141" s="22"/>
      <c r="G141" s="32"/>
      <c r="H141" s="31"/>
      <c r="I141" s="33"/>
      <c r="J141" s="31"/>
      <c r="K141" s="33"/>
      <c r="L141" s="31"/>
      <c r="M141" s="33"/>
      <c r="N141" s="148" t="s">
        <v>173</v>
      </c>
      <c r="O141" s="149" t="s">
        <v>174</v>
      </c>
      <c r="P141" s="31"/>
      <c r="Q141" s="31"/>
      <c r="R141" s="31"/>
      <c r="S141" s="31"/>
      <c r="T141" s="31"/>
      <c r="U141" s="149"/>
      <c r="V141" s="31"/>
      <c r="W141" s="31"/>
      <c r="X141" s="31"/>
      <c r="Y141" s="32"/>
      <c r="Z141" s="4"/>
      <c r="AA141" s="4"/>
      <c r="AB141" s="4"/>
      <c r="AC141" s="4" t="s">
        <v>204</v>
      </c>
      <c r="AD141" s="4"/>
      <c r="AE141" s="4"/>
      <c r="AF141" s="4"/>
      <c r="AG141" s="4"/>
      <c r="AH141" s="4"/>
      <c r="AI141" s="4"/>
      <c r="AJ141" s="4"/>
      <c r="AK141" s="4"/>
      <c r="AL141" s="5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6"/>
      <c r="BC141" s="25"/>
    </row>
    <row r="142" spans="1:55" ht="26.25" customHeight="1" x14ac:dyDescent="0.15">
      <c r="A142" s="531" t="s">
        <v>11</v>
      </c>
      <c r="B142" s="531"/>
      <c r="C142" s="531"/>
      <c r="D142" s="531"/>
      <c r="E142" s="532"/>
      <c r="F142" s="17"/>
      <c r="G142" s="3"/>
      <c r="H142" s="5"/>
      <c r="I142" s="5"/>
      <c r="J142" s="4"/>
      <c r="K142" s="5"/>
      <c r="L142" s="4"/>
      <c r="M142" s="5"/>
      <c r="N142" s="23"/>
      <c r="O142" s="24"/>
      <c r="P142" s="4"/>
      <c r="Q142" s="4"/>
      <c r="R142" s="4"/>
      <c r="S142" s="4"/>
      <c r="T142" s="4"/>
      <c r="U142" s="4"/>
      <c r="V142" s="4"/>
      <c r="W142" s="4"/>
      <c r="X142" s="4"/>
      <c r="Y142" s="3"/>
      <c r="Z142" s="4"/>
      <c r="AA142" s="4"/>
      <c r="AB142" s="4"/>
      <c r="AC142" s="4"/>
      <c r="AD142" s="182"/>
      <c r="AE142" s="183"/>
      <c r="AF142" s="183"/>
      <c r="AG142" s="183"/>
      <c r="AH142" s="184"/>
      <c r="AI142" s="183"/>
      <c r="AJ142" s="183"/>
      <c r="AK142" s="183"/>
      <c r="AL142" s="185"/>
      <c r="AM142" s="184"/>
      <c r="AN142" s="183"/>
      <c r="AO142" s="183"/>
      <c r="AP142" s="183"/>
      <c r="AQ142" s="183"/>
      <c r="AR142" s="183"/>
      <c r="AS142" s="184"/>
      <c r="AT142" s="183"/>
      <c r="AU142" s="183"/>
      <c r="AV142" s="183"/>
      <c r="AW142" s="183"/>
      <c r="AX142" s="183"/>
      <c r="AY142" s="183"/>
      <c r="AZ142" s="183"/>
      <c r="BA142" s="186"/>
      <c r="BB142" s="179"/>
      <c r="BC142" s="25"/>
    </row>
    <row r="143" spans="1:55" ht="26.25" customHeight="1" x14ac:dyDescent="0.15">
      <c r="A143" s="531" t="s">
        <v>12</v>
      </c>
      <c r="B143" s="531"/>
      <c r="C143" s="531"/>
      <c r="D143" s="531"/>
      <c r="E143" s="532"/>
      <c r="F143" s="17"/>
      <c r="G143" s="3"/>
      <c r="H143" s="5"/>
      <c r="I143" s="5"/>
      <c r="J143" s="23"/>
      <c r="K143" s="24"/>
      <c r="L143" s="4"/>
      <c r="M143" s="5"/>
      <c r="N143" s="23"/>
      <c r="O143" s="24"/>
      <c r="P143" s="23"/>
      <c r="Q143" s="24"/>
      <c r="R143" s="4"/>
      <c r="S143" s="4"/>
      <c r="T143" s="4"/>
      <c r="U143" s="4"/>
      <c r="V143" s="23"/>
      <c r="W143" s="4"/>
      <c r="X143" s="4"/>
      <c r="Y143" s="3"/>
      <c r="Z143" s="4"/>
      <c r="AA143" s="4"/>
      <c r="AB143" s="4"/>
      <c r="AC143" s="4"/>
      <c r="AD143" s="187"/>
      <c r="AE143" s="188"/>
      <c r="AF143" s="188"/>
      <c r="AG143" s="188" t="s">
        <v>248</v>
      </c>
      <c r="AH143" s="188"/>
      <c r="AI143" s="189"/>
      <c r="AJ143" s="188"/>
      <c r="AK143" s="188"/>
      <c r="AL143" s="190"/>
      <c r="AM143" s="188"/>
      <c r="AN143" s="191"/>
      <c r="AO143" s="189"/>
      <c r="AP143" s="188"/>
      <c r="AQ143" s="188"/>
      <c r="AR143" s="188"/>
      <c r="AS143" s="188"/>
      <c r="AT143" s="189"/>
      <c r="AU143" s="188"/>
      <c r="AV143" s="188"/>
      <c r="AW143" s="188"/>
      <c r="AX143" s="188"/>
      <c r="AY143" s="188"/>
      <c r="AZ143" s="188"/>
      <c r="BA143" s="192"/>
      <c r="BB143" s="179"/>
      <c r="BC143" s="25"/>
    </row>
    <row r="144" spans="1:55" ht="26.25" customHeight="1" thickBot="1" x14ac:dyDescent="0.2">
      <c r="A144" s="531" t="s">
        <v>170</v>
      </c>
      <c r="B144" s="531"/>
      <c r="C144" s="531"/>
      <c r="D144" s="531"/>
      <c r="E144" s="532"/>
      <c r="F144" s="17"/>
      <c r="G144" s="3"/>
      <c r="H144" s="5"/>
      <c r="I144" s="5"/>
      <c r="J144" s="4"/>
      <c r="K144" s="4"/>
      <c r="L144" s="4"/>
      <c r="M144" s="4"/>
      <c r="N144" s="4"/>
      <c r="O144" s="4"/>
      <c r="P144" s="24"/>
      <c r="Q144" s="24"/>
      <c r="R144" s="4"/>
      <c r="S144" s="4"/>
      <c r="T144" s="4"/>
      <c r="U144" s="4"/>
      <c r="V144" s="23"/>
      <c r="W144" s="4"/>
      <c r="X144" s="4"/>
      <c r="Y144" s="3"/>
      <c r="Z144" s="4"/>
      <c r="AA144" s="4"/>
      <c r="AB144" s="4"/>
      <c r="AC144" s="4"/>
      <c r="AD144" s="193"/>
      <c r="AE144" s="194"/>
      <c r="AF144" s="194"/>
      <c r="AG144" s="194"/>
      <c r="AH144" s="194"/>
      <c r="AI144" s="194"/>
      <c r="AJ144" s="195"/>
      <c r="AK144" s="194"/>
      <c r="AL144" s="196"/>
      <c r="AM144" s="194"/>
      <c r="AN144" s="194"/>
      <c r="AO144" s="194"/>
      <c r="AP144" s="197"/>
      <c r="AQ144" s="195"/>
      <c r="AR144" s="194"/>
      <c r="AS144" s="194"/>
      <c r="AT144" s="194"/>
      <c r="AU144" s="195"/>
      <c r="AV144" s="194"/>
      <c r="AW144" s="194"/>
      <c r="AX144" s="194"/>
      <c r="AY144" s="194"/>
      <c r="AZ144" s="194"/>
      <c r="BA144" s="198"/>
      <c r="BB144" s="179"/>
      <c r="BC144" s="25"/>
    </row>
    <row r="145" spans="1:55" ht="26.25" customHeight="1" x14ac:dyDescent="0.15">
      <c r="A145" s="531" t="s">
        <v>13</v>
      </c>
      <c r="B145" s="531"/>
      <c r="C145" s="531"/>
      <c r="D145" s="531"/>
      <c r="E145" s="532"/>
      <c r="F145" s="168"/>
      <c r="G145" s="19"/>
      <c r="H145" s="148" t="s">
        <v>173</v>
      </c>
      <c r="I145" s="149" t="s">
        <v>174</v>
      </c>
      <c r="J145" s="2"/>
      <c r="K145" s="2"/>
      <c r="L145" s="35"/>
      <c r="M145" s="2"/>
      <c r="N145" s="34"/>
      <c r="O145" s="34"/>
      <c r="P145" s="1"/>
      <c r="Q145" s="1"/>
      <c r="R145" s="1"/>
      <c r="S145" s="1"/>
      <c r="T145" s="1"/>
      <c r="U145" s="1"/>
      <c r="V145" s="148"/>
      <c r="W145" s="37"/>
      <c r="X145" s="1"/>
      <c r="Y145" s="148"/>
      <c r="Z145" s="1"/>
      <c r="AA145" s="1"/>
      <c r="AB145" s="4"/>
      <c r="AC145" s="4"/>
      <c r="AD145" s="180" t="s">
        <v>213</v>
      </c>
      <c r="AE145" s="180"/>
      <c r="AF145" s="180"/>
      <c r="AG145" s="180"/>
      <c r="AH145" s="180"/>
      <c r="AI145" s="180"/>
      <c r="AJ145" s="180"/>
      <c r="AK145" s="180"/>
      <c r="AL145" s="181"/>
      <c r="AM145" s="180"/>
      <c r="AN145" s="180"/>
      <c r="AO145" s="180"/>
      <c r="AP145" s="180"/>
      <c r="AQ145" s="199"/>
      <c r="AR145" s="183"/>
      <c r="AS145" s="183"/>
      <c r="AT145" s="183"/>
      <c r="AU145" s="183"/>
      <c r="AV145" s="183"/>
      <c r="AW145" s="200"/>
      <c r="AX145" s="201"/>
      <c r="AY145" s="201"/>
      <c r="AZ145" s="201"/>
      <c r="BA145" s="201"/>
      <c r="BB145" s="6"/>
      <c r="BC145" s="25"/>
    </row>
    <row r="146" spans="1:55" ht="26.25" customHeight="1" thickBot="1" x14ac:dyDescent="0.2">
      <c r="A146" s="531" t="s">
        <v>14</v>
      </c>
      <c r="B146" s="531"/>
      <c r="C146" s="531"/>
      <c r="D146" s="531"/>
      <c r="E146" s="532"/>
      <c r="F146" s="168"/>
      <c r="G146" s="19"/>
      <c r="H146" s="1"/>
      <c r="I146" s="2"/>
      <c r="J146" s="148" t="s">
        <v>173</v>
      </c>
      <c r="K146" s="149" t="s">
        <v>174</v>
      </c>
      <c r="L146" s="34"/>
      <c r="M146" s="2"/>
      <c r="N146" s="34"/>
      <c r="O146" s="37"/>
      <c r="P146" s="148"/>
      <c r="Q146" s="148"/>
      <c r="R146" s="34"/>
      <c r="S146" s="1"/>
      <c r="T146" s="1"/>
      <c r="U146" s="1"/>
      <c r="V146" s="1"/>
      <c r="W146" s="34"/>
      <c r="X146" s="1"/>
      <c r="Y146" s="19"/>
      <c r="Z146" s="1"/>
      <c r="AA146" s="1"/>
      <c r="AB146" s="4"/>
      <c r="AC146" s="4"/>
      <c r="AD146" s="4" t="s">
        <v>213</v>
      </c>
      <c r="AE146" s="4"/>
      <c r="AF146" s="4"/>
      <c r="AG146" s="4"/>
      <c r="AH146" s="4"/>
      <c r="AI146" s="4"/>
      <c r="AJ146" s="4"/>
      <c r="AK146" s="4"/>
      <c r="AL146" s="5"/>
      <c r="AM146" s="4"/>
      <c r="AN146" s="4"/>
      <c r="AO146" s="4"/>
      <c r="AP146" s="4"/>
      <c r="AQ146" s="202"/>
      <c r="AR146" s="203"/>
      <c r="AS146" s="203"/>
      <c r="AT146" s="203" t="s">
        <v>249</v>
      </c>
      <c r="AU146" s="203"/>
      <c r="AV146" s="203"/>
      <c r="AW146" s="204"/>
      <c r="AX146" s="188"/>
      <c r="AY146" s="188"/>
      <c r="AZ146" s="188"/>
      <c r="BA146" s="188"/>
      <c r="BB146" s="6"/>
      <c r="BC146" s="25"/>
    </row>
    <row r="147" spans="1:55" ht="26.25" customHeight="1" thickBot="1" x14ac:dyDescent="0.2">
      <c r="A147" s="532" t="s">
        <v>172</v>
      </c>
      <c r="B147" s="533"/>
      <c r="C147" s="533"/>
      <c r="D147" s="533"/>
      <c r="E147" s="534"/>
      <c r="F147" s="168"/>
      <c r="G147" s="19"/>
      <c r="H147" s="1"/>
      <c r="I147" s="2"/>
      <c r="J147" s="2"/>
      <c r="K147" s="2"/>
      <c r="L147" s="148" t="s">
        <v>173</v>
      </c>
      <c r="M147" s="149" t="s">
        <v>174</v>
      </c>
      <c r="N147" s="37"/>
      <c r="O147" s="37"/>
      <c r="P147" s="34"/>
      <c r="Q147" s="37"/>
      <c r="R147" s="37"/>
      <c r="S147" s="1"/>
      <c r="T147" s="37"/>
      <c r="U147" s="1"/>
      <c r="V147" s="34"/>
      <c r="W147" s="148"/>
      <c r="X147" s="148"/>
      <c r="Y147" s="19"/>
      <c r="Z147" s="1"/>
      <c r="AA147" s="1"/>
      <c r="AB147" s="4"/>
      <c r="AC147" s="4"/>
      <c r="AD147" s="4" t="s">
        <v>213</v>
      </c>
      <c r="AE147" s="4"/>
      <c r="AF147" s="4"/>
      <c r="AG147" s="4"/>
      <c r="AH147" s="4"/>
      <c r="AI147" s="4"/>
      <c r="AJ147" s="4"/>
      <c r="AK147" s="4"/>
      <c r="AL147" s="5"/>
      <c r="AM147" s="4"/>
      <c r="AN147" s="4"/>
      <c r="AO147" s="4"/>
      <c r="AP147" s="4"/>
      <c r="AQ147" s="180"/>
      <c r="AR147" s="180"/>
      <c r="AS147" s="180"/>
      <c r="AT147" s="180"/>
      <c r="AU147" s="180"/>
      <c r="AV147" s="180"/>
      <c r="AW147" s="180"/>
      <c r="AX147" s="202"/>
      <c r="AY147" s="203"/>
      <c r="AZ147" s="203"/>
      <c r="BA147" s="204"/>
      <c r="BB147" s="6"/>
      <c r="BC147" s="25"/>
    </row>
    <row r="148" spans="1:55" ht="26.25" customHeight="1" x14ac:dyDescent="0.15">
      <c r="A148" s="531" t="s">
        <v>8</v>
      </c>
      <c r="B148" s="531"/>
      <c r="C148" s="531"/>
      <c r="D148" s="531"/>
      <c r="E148" s="532"/>
      <c r="F148" s="17"/>
      <c r="G148" s="3"/>
      <c r="H148" s="4"/>
      <c r="I148" s="5"/>
      <c r="J148" s="23"/>
      <c r="K148" s="24"/>
      <c r="L148" s="4"/>
      <c r="M148" s="5"/>
      <c r="N148" s="23"/>
      <c r="O148" s="26"/>
      <c r="P148" s="23"/>
      <c r="Q148" s="26"/>
      <c r="R148" s="4"/>
      <c r="S148" s="4"/>
      <c r="T148" s="4"/>
      <c r="U148" s="4"/>
      <c r="V148" s="23"/>
      <c r="W148" s="26"/>
      <c r="X148" s="4"/>
      <c r="Y148" s="3"/>
      <c r="Z148" s="4"/>
      <c r="AA148" s="4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6"/>
      <c r="AM148" s="15"/>
      <c r="AN148" s="15"/>
      <c r="AO148" s="15"/>
      <c r="AP148" s="15"/>
      <c r="AQ148" s="4"/>
      <c r="AR148" s="4"/>
      <c r="AS148" s="4"/>
      <c r="AT148" s="4"/>
      <c r="AU148" s="4"/>
      <c r="AV148" s="4"/>
      <c r="AW148" s="4"/>
      <c r="AX148" s="180"/>
      <c r="AY148" s="180"/>
      <c r="AZ148" s="180"/>
      <c r="BA148" s="180"/>
      <c r="BB148" s="6"/>
      <c r="BC148" s="25"/>
    </row>
    <row r="149" spans="1:55" ht="17.25" customHeight="1" x14ac:dyDescent="0.15">
      <c r="E149" s="28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</row>
    <row r="150" spans="1:55" ht="40.5" customHeight="1" thickBot="1" x14ac:dyDescent="0.2">
      <c r="D150" s="30"/>
      <c r="E150" s="524">
        <v>8</v>
      </c>
      <c r="F150" s="524"/>
      <c r="G150" s="524">
        <v>9</v>
      </c>
      <c r="H150" s="524"/>
      <c r="I150" s="524">
        <v>10</v>
      </c>
      <c r="J150" s="524"/>
      <c r="K150" s="524">
        <v>11</v>
      </c>
      <c r="L150" s="524"/>
      <c r="M150" s="524">
        <v>12</v>
      </c>
      <c r="N150" s="524"/>
      <c r="O150" s="524">
        <v>13</v>
      </c>
      <c r="P150" s="524"/>
      <c r="Q150" s="524">
        <v>14</v>
      </c>
      <c r="R150" s="524"/>
      <c r="S150" s="524">
        <v>15</v>
      </c>
      <c r="T150" s="524"/>
      <c r="U150" s="524">
        <v>16</v>
      </c>
      <c r="V150" s="524"/>
      <c r="W150" s="524">
        <v>17</v>
      </c>
      <c r="X150" s="524"/>
      <c r="Y150" s="524">
        <v>18</v>
      </c>
      <c r="Z150" s="524"/>
      <c r="AA150" s="524">
        <v>19</v>
      </c>
      <c r="AB150" s="524"/>
      <c r="AC150" s="524">
        <v>20</v>
      </c>
      <c r="AD150" s="524"/>
      <c r="AE150" s="524">
        <v>21</v>
      </c>
      <c r="AF150" s="524"/>
      <c r="AG150" s="528">
        <v>22</v>
      </c>
      <c r="AH150" s="528"/>
      <c r="AI150" s="528">
        <v>23</v>
      </c>
      <c r="AJ150" s="528"/>
      <c r="AK150" s="537" t="s">
        <v>1</v>
      </c>
      <c r="AL150" s="528"/>
      <c r="AM150" s="528">
        <v>1</v>
      </c>
      <c r="AN150" s="528"/>
      <c r="AO150" s="528">
        <v>2</v>
      </c>
      <c r="AP150" s="528"/>
      <c r="AQ150" s="528">
        <v>3</v>
      </c>
      <c r="AR150" s="528"/>
      <c r="AS150" s="528">
        <v>4</v>
      </c>
      <c r="AT150" s="528"/>
      <c r="AU150" s="528">
        <v>5</v>
      </c>
      <c r="AV150" s="528"/>
      <c r="AW150" s="524">
        <v>6</v>
      </c>
      <c r="AX150" s="524"/>
      <c r="AY150" s="524">
        <v>7</v>
      </c>
      <c r="AZ150" s="524"/>
      <c r="BA150" s="524">
        <v>8</v>
      </c>
      <c r="BB150" s="524"/>
      <c r="BC150" s="365"/>
    </row>
    <row r="151" spans="1:55" ht="17.25" customHeight="1" thickBot="1" x14ac:dyDescent="0.2">
      <c r="AH151" s="525" t="s">
        <v>2</v>
      </c>
      <c r="AI151" s="526"/>
      <c r="AJ151" s="526"/>
      <c r="AK151" s="526"/>
      <c r="AL151" s="526"/>
      <c r="AM151" s="526"/>
      <c r="AN151" s="526"/>
      <c r="AO151" s="526"/>
      <c r="AP151" s="526"/>
      <c r="AQ151" s="526"/>
      <c r="AR151" s="526"/>
      <c r="AS151" s="526"/>
      <c r="AT151" s="526"/>
      <c r="AU151" s="527"/>
    </row>
    <row r="152" spans="1:55" ht="17.25" customHeight="1" x14ac:dyDescent="0.15">
      <c r="D152" s="161"/>
      <c r="E152" s="162"/>
      <c r="F152" s="162"/>
      <c r="G152" s="162"/>
      <c r="J152" s="162"/>
      <c r="K152" s="162"/>
      <c r="N152" s="162"/>
      <c r="O152" s="162"/>
      <c r="R152" s="163"/>
      <c r="S152" s="163"/>
      <c r="T152" s="163"/>
      <c r="U152" s="163"/>
      <c r="W152" s="164"/>
      <c r="X152" s="164"/>
      <c r="Y152" s="164"/>
      <c r="Z152" s="164"/>
      <c r="AB152" s="162"/>
      <c r="AC152" s="162"/>
      <c r="AF152" s="163"/>
      <c r="AG152" s="163"/>
      <c r="AH152" s="163"/>
      <c r="AI152" s="163"/>
      <c r="AW152" s="21"/>
      <c r="AX152" s="163"/>
      <c r="AY152" s="163"/>
      <c r="AZ152" s="163"/>
      <c r="BA152" s="163"/>
    </row>
    <row r="153" spans="1:55" ht="17.25" customHeight="1" x14ac:dyDescent="0.15">
      <c r="A153" s="20" t="s">
        <v>212</v>
      </c>
      <c r="C153" s="366"/>
      <c r="D153" s="366"/>
      <c r="E153" s="366"/>
      <c r="F153" s="366"/>
      <c r="G153" s="366"/>
    </row>
    <row r="154" spans="1:55" ht="17.25" customHeight="1" x14ac:dyDescent="0.15">
      <c r="F154" s="536">
        <v>0.35416666666666669</v>
      </c>
      <c r="G154" s="538"/>
      <c r="X154" s="536">
        <v>0.72916666666666663</v>
      </c>
      <c r="Y154" s="538"/>
      <c r="AC154" s="536"/>
      <c r="AD154" s="538"/>
      <c r="AK154" s="536">
        <v>1</v>
      </c>
      <c r="AL154" s="538"/>
      <c r="BB154" s="536">
        <v>0.35416666666666669</v>
      </c>
      <c r="BC154" s="538"/>
    </row>
    <row r="155" spans="1:55" ht="27" customHeight="1" x14ac:dyDescent="0.15">
      <c r="A155" s="531" t="s">
        <v>3</v>
      </c>
      <c r="B155" s="531"/>
      <c r="C155" s="531"/>
      <c r="D155" s="531"/>
      <c r="E155" s="532"/>
      <c r="F155" s="22"/>
      <c r="G155" s="32"/>
      <c r="H155" s="31"/>
      <c r="I155" s="33"/>
      <c r="J155" s="31"/>
      <c r="K155" s="149"/>
      <c r="L155" s="31"/>
      <c r="M155" s="33"/>
      <c r="N155" s="148" t="s">
        <v>173</v>
      </c>
      <c r="O155" s="149" t="s">
        <v>174</v>
      </c>
      <c r="P155" s="31"/>
      <c r="Q155" s="31"/>
      <c r="R155" s="31"/>
      <c r="S155" s="31"/>
      <c r="T155" s="31"/>
      <c r="U155" s="31"/>
      <c r="V155" s="31"/>
      <c r="W155" s="31"/>
      <c r="X155" s="31"/>
      <c r="Y155" s="32"/>
      <c r="Z155" s="4"/>
      <c r="AA155" s="4"/>
      <c r="AB155" s="4"/>
      <c r="AC155" s="4" t="s">
        <v>204</v>
      </c>
      <c r="AD155" s="4"/>
      <c r="AE155" s="4"/>
      <c r="AF155" s="4"/>
      <c r="AG155" s="4"/>
      <c r="AH155" s="4"/>
      <c r="AI155" s="4"/>
      <c r="AJ155" s="4"/>
      <c r="AK155" s="4"/>
      <c r="AL155" s="5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6"/>
      <c r="BC155" s="25"/>
    </row>
    <row r="156" spans="1:55" ht="27" customHeight="1" x14ac:dyDescent="0.15">
      <c r="A156" s="531" t="s">
        <v>11</v>
      </c>
      <c r="B156" s="531"/>
      <c r="C156" s="531"/>
      <c r="D156" s="531"/>
      <c r="E156" s="532"/>
      <c r="F156" s="7"/>
      <c r="G156" s="8"/>
      <c r="H156" s="9"/>
      <c r="I156" s="10"/>
      <c r="J156" s="10"/>
      <c r="K156" s="5"/>
      <c r="L156" s="5"/>
      <c r="M156" s="5"/>
      <c r="N156" s="23"/>
      <c r="O156" s="24"/>
      <c r="P156" s="4"/>
      <c r="Q156" s="4"/>
      <c r="R156" s="4"/>
      <c r="S156" s="4"/>
      <c r="T156" s="4"/>
      <c r="U156" s="4"/>
      <c r="V156" s="4"/>
      <c r="W156" s="4"/>
      <c r="X156" s="4"/>
      <c r="Y156" s="3"/>
      <c r="Z156" s="4"/>
      <c r="AA156" s="4"/>
      <c r="AB156" s="4"/>
      <c r="AC156" s="4" t="s">
        <v>306</v>
      </c>
      <c r="AD156" s="4"/>
      <c r="AE156" s="4"/>
      <c r="AF156" s="4"/>
      <c r="AG156" s="4"/>
      <c r="AH156" s="4"/>
      <c r="AI156" s="4"/>
      <c r="AJ156" s="4"/>
      <c r="AK156" s="4"/>
      <c r="AL156" s="5"/>
      <c r="AM156" s="4"/>
      <c r="AN156" s="4"/>
      <c r="AO156" s="4"/>
      <c r="AP156" s="4"/>
      <c r="AQ156" s="9"/>
      <c r="AR156" s="9"/>
      <c r="AS156" s="9"/>
      <c r="AT156" s="9"/>
      <c r="AU156" s="9"/>
      <c r="AV156" s="148" t="s">
        <v>173</v>
      </c>
      <c r="AW156" s="9"/>
      <c r="AX156" s="9"/>
      <c r="AY156" s="9"/>
      <c r="AZ156" s="9"/>
      <c r="BA156" s="9"/>
      <c r="BB156" s="6"/>
      <c r="BC156" s="25"/>
    </row>
    <row r="157" spans="1:55" ht="27" customHeight="1" x14ac:dyDescent="0.15">
      <c r="A157" s="531" t="s">
        <v>12</v>
      </c>
      <c r="B157" s="531"/>
      <c r="C157" s="531"/>
      <c r="D157" s="531"/>
      <c r="E157" s="532"/>
      <c r="F157" s="7"/>
      <c r="G157" s="8"/>
      <c r="H157" s="9"/>
      <c r="I157" s="10"/>
      <c r="J157" s="10"/>
      <c r="K157" s="5"/>
      <c r="L157" s="5"/>
      <c r="M157" s="5"/>
      <c r="N157" s="23"/>
      <c r="O157" s="24"/>
      <c r="P157" s="23"/>
      <c r="Q157" s="24"/>
      <c r="R157" s="4"/>
      <c r="S157" s="4"/>
      <c r="T157" s="4"/>
      <c r="U157" s="4"/>
      <c r="V157" s="23"/>
      <c r="W157" s="24"/>
      <c r="X157" s="4"/>
      <c r="Y157" s="3"/>
      <c r="Z157" s="4"/>
      <c r="AA157" s="4"/>
      <c r="AB157" s="4"/>
      <c r="AC157" s="4" t="s">
        <v>306</v>
      </c>
      <c r="AD157" s="4"/>
      <c r="AE157" s="4"/>
      <c r="AF157" s="4"/>
      <c r="AG157" s="4"/>
      <c r="AH157" s="4"/>
      <c r="AI157" s="4"/>
      <c r="AJ157" s="4"/>
      <c r="AK157" s="4"/>
      <c r="AL157" s="5"/>
      <c r="AM157" s="4"/>
      <c r="AN157" s="4"/>
      <c r="AO157" s="4"/>
      <c r="AP157" s="4"/>
      <c r="AQ157" s="9"/>
      <c r="AR157" s="9"/>
      <c r="AS157" s="9"/>
      <c r="AT157" s="9"/>
      <c r="AU157" s="9"/>
      <c r="AV157" s="9"/>
      <c r="AW157" s="148" t="s">
        <v>173</v>
      </c>
      <c r="AX157" s="9"/>
      <c r="AY157" s="9"/>
      <c r="AZ157" s="9"/>
      <c r="BA157" s="9"/>
      <c r="BB157" s="6"/>
      <c r="BC157" s="25"/>
    </row>
    <row r="158" spans="1:55" ht="27" customHeight="1" x14ac:dyDescent="0.15">
      <c r="A158" s="531" t="s">
        <v>170</v>
      </c>
      <c r="B158" s="531"/>
      <c r="C158" s="531"/>
      <c r="D158" s="531"/>
      <c r="E158" s="532"/>
      <c r="F158" s="7"/>
      <c r="G158" s="169"/>
      <c r="H158" s="170"/>
      <c r="I158" s="171"/>
      <c r="J158" s="172"/>
      <c r="K158" s="5"/>
      <c r="L158" s="5"/>
      <c r="M158" s="5"/>
      <c r="N158" s="23"/>
      <c r="O158" s="24"/>
      <c r="P158" s="23"/>
      <c r="Q158" s="24"/>
      <c r="R158" s="4"/>
      <c r="S158" s="4"/>
      <c r="T158" s="4"/>
      <c r="U158" s="4"/>
      <c r="V158" s="23"/>
      <c r="W158" s="24"/>
      <c r="X158" s="4"/>
      <c r="Y158" s="3"/>
      <c r="Z158" s="4"/>
      <c r="AA158" s="4"/>
      <c r="AB158" s="4"/>
      <c r="AC158" s="368" t="s">
        <v>306</v>
      </c>
      <c r="AD158" s="4"/>
      <c r="AE158" s="4"/>
      <c r="AF158" s="4"/>
      <c r="AG158" s="4"/>
      <c r="AH158" s="4"/>
      <c r="AI158" s="4"/>
      <c r="AJ158" s="4"/>
      <c r="AK158" s="4"/>
      <c r="AL158" s="5"/>
      <c r="AM158" s="4"/>
      <c r="AN158" s="4"/>
      <c r="AO158" s="4"/>
      <c r="AP158" s="4"/>
      <c r="AQ158" s="9"/>
      <c r="AR158" s="9"/>
      <c r="AS158" s="9"/>
      <c r="AT158" s="9"/>
      <c r="AU158" s="9"/>
      <c r="AV158" s="9"/>
      <c r="AW158" s="9"/>
      <c r="AX158" s="148" t="s">
        <v>173</v>
      </c>
      <c r="AY158" s="9"/>
      <c r="AZ158" s="9"/>
      <c r="BA158" s="9"/>
      <c r="BB158" s="6"/>
      <c r="BC158" s="25"/>
    </row>
    <row r="159" spans="1:55" ht="27" customHeight="1" x14ac:dyDescent="0.15">
      <c r="A159" s="531" t="s">
        <v>13</v>
      </c>
      <c r="B159" s="531"/>
      <c r="C159" s="531"/>
      <c r="D159" s="531"/>
      <c r="E159" s="532"/>
      <c r="F159" s="17"/>
      <c r="G159" s="3"/>
      <c r="H159" s="4"/>
      <c r="I159" s="5"/>
      <c r="J159" s="23"/>
      <c r="K159" s="35"/>
      <c r="L159" s="1"/>
      <c r="M159" s="2"/>
      <c r="N159" s="34"/>
      <c r="O159" s="34"/>
      <c r="P159" s="148" t="s">
        <v>173</v>
      </c>
      <c r="Q159" s="149" t="s">
        <v>174</v>
      </c>
      <c r="R159" s="1"/>
      <c r="S159" s="1"/>
      <c r="T159" s="1"/>
      <c r="U159" s="1"/>
      <c r="V159" s="34"/>
      <c r="W159" s="37"/>
      <c r="X159" s="1"/>
      <c r="Y159" s="19"/>
      <c r="Z159" s="1"/>
      <c r="AA159" s="1"/>
      <c r="AB159" s="4"/>
      <c r="AC159" s="4" t="s">
        <v>307</v>
      </c>
      <c r="AD159" s="4"/>
      <c r="AE159" s="4"/>
      <c r="AF159" s="4"/>
      <c r="AG159" s="4"/>
      <c r="AH159" s="4"/>
      <c r="AI159" s="4"/>
      <c r="AJ159" s="4"/>
      <c r="AK159" s="4"/>
      <c r="AL159" s="5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6"/>
      <c r="BC159" s="25"/>
    </row>
    <row r="160" spans="1:55" ht="27" customHeight="1" x14ac:dyDescent="0.15">
      <c r="A160" s="531" t="s">
        <v>14</v>
      </c>
      <c r="B160" s="531"/>
      <c r="C160" s="531"/>
      <c r="D160" s="531"/>
      <c r="E160" s="532"/>
      <c r="F160" s="17"/>
      <c r="G160" s="3"/>
      <c r="H160" s="4"/>
      <c r="I160" s="5"/>
      <c r="J160" s="23"/>
      <c r="K160" s="35"/>
      <c r="L160" s="1"/>
      <c r="M160" s="2"/>
      <c r="N160" s="34"/>
      <c r="O160" s="37"/>
      <c r="P160" s="37"/>
      <c r="Q160" s="1"/>
      <c r="R160" s="37"/>
      <c r="S160" s="1"/>
      <c r="T160" s="34"/>
      <c r="U160" s="148" t="s">
        <v>173</v>
      </c>
      <c r="V160" s="149" t="s">
        <v>174</v>
      </c>
      <c r="W160" s="37"/>
      <c r="X160" s="1"/>
      <c r="Y160" s="19"/>
      <c r="Z160" s="1"/>
      <c r="AA160" s="1"/>
      <c r="AB160" s="4"/>
      <c r="AC160" s="4" t="s">
        <v>307</v>
      </c>
      <c r="AD160" s="4"/>
      <c r="AE160" s="4"/>
      <c r="AF160" s="4"/>
      <c r="AG160" s="4"/>
      <c r="AH160" s="4"/>
      <c r="AI160" s="4"/>
      <c r="AJ160" s="4"/>
      <c r="AK160" s="4"/>
      <c r="AL160" s="5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6"/>
      <c r="BC160" s="25"/>
    </row>
    <row r="161" spans="1:55" ht="26.25" customHeight="1" x14ac:dyDescent="0.15">
      <c r="A161" s="542" t="s">
        <v>172</v>
      </c>
      <c r="B161" s="542"/>
      <c r="C161" s="542"/>
      <c r="D161" s="542"/>
      <c r="E161" s="543"/>
      <c r="F161" s="17"/>
      <c r="G161" s="3"/>
      <c r="H161" s="4"/>
      <c r="I161" s="5"/>
      <c r="J161" s="23"/>
      <c r="K161" s="172"/>
      <c r="L161" s="172"/>
      <c r="M161" s="172"/>
      <c r="N161" s="172"/>
      <c r="O161" s="172"/>
      <c r="P161" s="172"/>
      <c r="Q161" s="173"/>
      <c r="R161" s="173"/>
      <c r="S161" s="173"/>
      <c r="T161" s="170"/>
      <c r="U161" s="170"/>
      <c r="V161" s="172"/>
      <c r="W161" s="148" t="s">
        <v>173</v>
      </c>
      <c r="X161" s="149" t="s">
        <v>174</v>
      </c>
      <c r="Y161" s="169"/>
      <c r="Z161" s="172"/>
      <c r="AA161" s="172"/>
      <c r="AB161" s="4"/>
      <c r="AC161" s="368" t="s">
        <v>307</v>
      </c>
      <c r="AD161" s="4"/>
      <c r="AE161" s="4"/>
      <c r="AF161" s="4"/>
      <c r="AG161" s="4"/>
      <c r="AH161" s="4"/>
      <c r="AI161" s="4"/>
      <c r="AJ161" s="4"/>
      <c r="AK161" s="4"/>
      <c r="AL161" s="5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6"/>
      <c r="BC161" s="25"/>
    </row>
    <row r="162" spans="1:55" ht="27" customHeight="1" x14ac:dyDescent="0.15">
      <c r="A162" s="531" t="s">
        <v>8</v>
      </c>
      <c r="B162" s="531"/>
      <c r="C162" s="531"/>
      <c r="D162" s="531"/>
      <c r="E162" s="532"/>
      <c r="F162" s="17"/>
      <c r="G162" s="3"/>
      <c r="H162" s="4"/>
      <c r="I162" s="5"/>
      <c r="J162" s="23"/>
      <c r="K162" s="24"/>
      <c r="L162" s="4"/>
      <c r="M162" s="5"/>
      <c r="N162" s="23"/>
      <c r="O162" s="26"/>
      <c r="P162" s="23"/>
      <c r="Q162" s="26"/>
      <c r="R162" s="4"/>
      <c r="S162" s="4"/>
      <c r="T162" s="4"/>
      <c r="U162" s="4"/>
      <c r="V162" s="23"/>
      <c r="W162" s="26"/>
      <c r="X162" s="4"/>
      <c r="Y162" s="3"/>
      <c r="Z162" s="4"/>
      <c r="AA162" s="4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6"/>
      <c r="AM162" s="15"/>
      <c r="AN162" s="15"/>
      <c r="AO162" s="15"/>
      <c r="AP162" s="15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6"/>
      <c r="BC162" s="25"/>
    </row>
    <row r="163" spans="1:55" ht="27" customHeight="1" x14ac:dyDescent="0.15">
      <c r="A163" s="539"/>
      <c r="B163" s="539"/>
      <c r="C163" s="539"/>
      <c r="D163" s="539"/>
      <c r="E163" s="540"/>
      <c r="F163" s="17"/>
      <c r="G163" s="3"/>
      <c r="H163" s="4"/>
      <c r="I163" s="5"/>
      <c r="J163" s="4"/>
      <c r="K163" s="5"/>
      <c r="L163" s="4"/>
      <c r="M163" s="5"/>
      <c r="N163" s="4"/>
      <c r="O163" s="143"/>
      <c r="P163" s="143"/>
      <c r="Q163" s="143"/>
      <c r="R163" s="4"/>
      <c r="S163" s="4"/>
      <c r="T163" s="4"/>
      <c r="U163" s="4"/>
      <c r="V163" s="4"/>
      <c r="W163" s="4"/>
      <c r="X163" s="18"/>
      <c r="Y163" s="3"/>
      <c r="Z163" s="4"/>
      <c r="AA163" s="4"/>
      <c r="AB163" s="4"/>
      <c r="AC163" s="4"/>
      <c r="AD163" s="143"/>
      <c r="AE163" s="143"/>
      <c r="AF163" s="143"/>
      <c r="AG163" s="4"/>
      <c r="AH163" s="4"/>
      <c r="AI163" s="4"/>
      <c r="AJ163" s="4"/>
      <c r="AK163" s="143"/>
      <c r="AL163" s="143"/>
      <c r="AM163" s="143"/>
      <c r="AN163" s="4"/>
      <c r="AO163" s="4"/>
      <c r="AP163" s="4"/>
      <c r="AQ163" s="143"/>
      <c r="AR163" s="143"/>
      <c r="AS163" s="143"/>
      <c r="AT163" s="4"/>
      <c r="AU163" s="4"/>
      <c r="AV163" s="4"/>
      <c r="AW163" s="143"/>
      <c r="AX163" s="143"/>
      <c r="AY163" s="143"/>
      <c r="AZ163" s="4"/>
      <c r="BA163" s="4"/>
      <c r="BB163" s="6"/>
      <c r="BC163" s="27"/>
    </row>
    <row r="164" spans="1:55" ht="17.25" customHeight="1" x14ac:dyDescent="0.15">
      <c r="E164" s="28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</row>
    <row r="165" spans="1:55" ht="17.25" customHeight="1" thickBot="1" x14ac:dyDescent="0.2">
      <c r="D165" s="30"/>
      <c r="E165" s="524">
        <v>8</v>
      </c>
      <c r="F165" s="524"/>
      <c r="G165" s="524">
        <v>9</v>
      </c>
      <c r="H165" s="524"/>
      <c r="I165" s="524">
        <v>10</v>
      </c>
      <c r="J165" s="524"/>
      <c r="K165" s="524">
        <v>11</v>
      </c>
      <c r="L165" s="524"/>
      <c r="M165" s="524">
        <v>12</v>
      </c>
      <c r="N165" s="524"/>
      <c r="O165" s="524">
        <v>13</v>
      </c>
      <c r="P165" s="524"/>
      <c r="Q165" s="524">
        <v>14</v>
      </c>
      <c r="R165" s="524"/>
      <c r="S165" s="524">
        <v>15</v>
      </c>
      <c r="T165" s="524"/>
      <c r="U165" s="524">
        <v>16</v>
      </c>
      <c r="V165" s="524"/>
      <c r="W165" s="524">
        <v>17</v>
      </c>
      <c r="X165" s="524"/>
      <c r="Y165" s="524">
        <v>18</v>
      </c>
      <c r="Z165" s="524"/>
      <c r="AA165" s="524">
        <v>19</v>
      </c>
      <c r="AB165" s="524"/>
      <c r="AC165" s="524">
        <v>20</v>
      </c>
      <c r="AD165" s="524"/>
      <c r="AE165" s="524">
        <v>21</v>
      </c>
      <c r="AF165" s="524"/>
      <c r="AG165" s="528">
        <v>22</v>
      </c>
      <c r="AH165" s="528"/>
      <c r="AI165" s="528">
        <v>23</v>
      </c>
      <c r="AJ165" s="528"/>
      <c r="AK165" s="537" t="s">
        <v>1</v>
      </c>
      <c r="AL165" s="528"/>
      <c r="AM165" s="528">
        <v>1</v>
      </c>
      <c r="AN165" s="528"/>
      <c r="AO165" s="528">
        <v>2</v>
      </c>
      <c r="AP165" s="528"/>
      <c r="AQ165" s="528">
        <v>3</v>
      </c>
      <c r="AR165" s="528"/>
      <c r="AS165" s="528">
        <v>4</v>
      </c>
      <c r="AT165" s="528"/>
      <c r="AU165" s="528">
        <v>5</v>
      </c>
      <c r="AV165" s="528"/>
      <c r="AW165" s="524">
        <v>6</v>
      </c>
      <c r="AX165" s="524"/>
      <c r="AY165" s="524">
        <v>7</v>
      </c>
      <c r="AZ165" s="524"/>
      <c r="BA165" s="524">
        <v>8</v>
      </c>
      <c r="BB165" s="524"/>
      <c r="BC165" s="365"/>
    </row>
    <row r="166" spans="1:55" ht="17.25" customHeight="1" thickBot="1" x14ac:dyDescent="0.2">
      <c r="AH166" s="525" t="s">
        <v>2</v>
      </c>
      <c r="AI166" s="526"/>
      <c r="AJ166" s="526"/>
      <c r="AK166" s="526"/>
      <c r="AL166" s="526"/>
      <c r="AM166" s="526"/>
      <c r="AN166" s="526"/>
      <c r="AO166" s="526"/>
      <c r="AP166" s="526"/>
      <c r="AQ166" s="526"/>
      <c r="AR166" s="526"/>
      <c r="AS166" s="526"/>
      <c r="AT166" s="526"/>
      <c r="AU166" s="527"/>
    </row>
    <row r="168" spans="1:55" ht="17.25" customHeight="1" x14ac:dyDescent="0.15">
      <c r="A168" s="20" t="s">
        <v>215</v>
      </c>
      <c r="C168" s="366"/>
      <c r="D168" s="366"/>
      <c r="E168" s="366"/>
      <c r="F168" s="366"/>
      <c r="G168" s="366"/>
    </row>
    <row r="169" spans="1:55" ht="17.25" customHeight="1" x14ac:dyDescent="0.15">
      <c r="F169" s="536">
        <v>0.35416666666666669</v>
      </c>
      <c r="G169" s="538"/>
      <c r="X169" s="536">
        <v>0.72916666666666663</v>
      </c>
      <c r="Y169" s="538"/>
      <c r="AC169" s="536"/>
      <c r="AD169" s="538"/>
      <c r="AK169" s="536">
        <v>1</v>
      </c>
      <c r="AL169" s="538"/>
      <c r="BB169" s="536">
        <v>0.35416666666666669</v>
      </c>
      <c r="BC169" s="538"/>
    </row>
    <row r="170" spans="1:55" ht="26.25" customHeight="1" x14ac:dyDescent="0.15">
      <c r="A170" s="531" t="s">
        <v>3</v>
      </c>
      <c r="B170" s="531"/>
      <c r="C170" s="531"/>
      <c r="D170" s="531"/>
      <c r="E170" s="532"/>
      <c r="F170" s="22"/>
      <c r="G170" s="32"/>
      <c r="H170" s="31"/>
      <c r="I170" s="33"/>
      <c r="J170" s="31"/>
      <c r="K170" s="33"/>
      <c r="L170" s="31"/>
      <c r="M170" s="33"/>
      <c r="N170" s="148" t="s">
        <v>173</v>
      </c>
      <c r="O170" s="149" t="s">
        <v>174</v>
      </c>
      <c r="P170" s="31"/>
      <c r="Q170" s="31"/>
      <c r="R170" s="31"/>
      <c r="S170" s="31"/>
      <c r="T170" s="31"/>
      <c r="U170" s="149"/>
      <c r="V170" s="31"/>
      <c r="W170" s="31"/>
      <c r="X170" s="31"/>
      <c r="Y170" s="32"/>
      <c r="Z170" s="4"/>
      <c r="AA170" s="4"/>
      <c r="AB170" s="4"/>
      <c r="AC170" s="4" t="s">
        <v>204</v>
      </c>
      <c r="AD170" s="4"/>
      <c r="AE170" s="4"/>
      <c r="AF170" s="4"/>
      <c r="AG170" s="4"/>
      <c r="AH170" s="4"/>
      <c r="AI170" s="4"/>
      <c r="AJ170" s="4"/>
      <c r="AK170" s="4"/>
      <c r="AL170" s="5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6"/>
      <c r="BC170" s="25"/>
    </row>
    <row r="171" spans="1:55" ht="26.25" customHeight="1" x14ac:dyDescent="0.15">
      <c r="A171" s="531" t="s">
        <v>11</v>
      </c>
      <c r="B171" s="531"/>
      <c r="C171" s="531"/>
      <c r="D171" s="531"/>
      <c r="E171" s="532"/>
      <c r="F171" s="7"/>
      <c r="G171" s="8"/>
      <c r="H171" s="9"/>
      <c r="I171" s="149"/>
      <c r="J171" s="9"/>
      <c r="K171" s="9"/>
      <c r="L171" s="9"/>
      <c r="M171" s="9"/>
      <c r="N171" s="9"/>
      <c r="O171" s="9"/>
      <c r="P171" s="148" t="s">
        <v>173</v>
      </c>
      <c r="Q171" s="149" t="s">
        <v>174</v>
      </c>
      <c r="R171" s="9"/>
      <c r="S171" s="9"/>
      <c r="T171" s="9"/>
      <c r="U171" s="9"/>
      <c r="V171" s="9"/>
      <c r="W171" s="9"/>
      <c r="X171" s="9"/>
      <c r="Y171" s="8"/>
      <c r="Z171" s="4"/>
      <c r="AA171" s="4"/>
      <c r="AB171" s="4"/>
      <c r="AC171" s="4" t="s">
        <v>216</v>
      </c>
      <c r="AD171" s="4"/>
      <c r="AE171" s="4"/>
      <c r="AF171" s="4"/>
      <c r="AG171" s="4"/>
      <c r="AH171" s="4"/>
      <c r="AI171" s="4"/>
      <c r="AJ171" s="4"/>
      <c r="AK171" s="4"/>
      <c r="AL171" s="5"/>
      <c r="AM171" s="4"/>
      <c r="AN171" s="4"/>
      <c r="AO171" s="4"/>
      <c r="AP171" s="4"/>
      <c r="AQ171" s="4"/>
      <c r="AR171" s="4"/>
      <c r="AS171" s="4"/>
      <c r="AT171" s="9"/>
      <c r="AU171" s="9"/>
      <c r="AV171" s="9"/>
      <c r="AW171" s="9"/>
      <c r="AX171" s="149"/>
      <c r="AY171" s="9"/>
      <c r="AZ171" s="9"/>
      <c r="BA171" s="9"/>
      <c r="BB171" s="6"/>
      <c r="BC171" s="25"/>
    </row>
    <row r="172" spans="1:55" ht="26.25" customHeight="1" x14ac:dyDescent="0.15">
      <c r="A172" s="531" t="s">
        <v>12</v>
      </c>
      <c r="B172" s="531"/>
      <c r="C172" s="531"/>
      <c r="D172" s="531"/>
      <c r="E172" s="532"/>
      <c r="F172" s="7"/>
      <c r="G172" s="8"/>
      <c r="H172" s="9"/>
      <c r="I172" s="9"/>
      <c r="J172" s="9"/>
      <c r="K172" s="9"/>
      <c r="L172" s="148" t="s">
        <v>173</v>
      </c>
      <c r="M172" s="149" t="s">
        <v>174</v>
      </c>
      <c r="N172" s="9"/>
      <c r="O172" s="9"/>
      <c r="P172" s="9"/>
      <c r="Q172" s="9"/>
      <c r="R172" s="9"/>
      <c r="S172" s="9"/>
      <c r="T172" s="9"/>
      <c r="U172" s="9"/>
      <c r="V172" s="149"/>
      <c r="W172" s="9"/>
      <c r="X172" s="9"/>
      <c r="Y172" s="8"/>
      <c r="Z172" s="4"/>
      <c r="AA172" s="4"/>
      <c r="AB172" s="4"/>
      <c r="AC172" s="4" t="s">
        <v>216</v>
      </c>
      <c r="AD172" s="4"/>
      <c r="AE172" s="4"/>
      <c r="AF172" s="4"/>
      <c r="AG172" s="4"/>
      <c r="AH172" s="4"/>
      <c r="AI172" s="4"/>
      <c r="AJ172" s="4"/>
      <c r="AK172" s="4"/>
      <c r="AL172" s="5"/>
      <c r="AM172" s="4"/>
      <c r="AN172" s="4"/>
      <c r="AO172" s="4"/>
      <c r="AP172" s="4"/>
      <c r="AQ172" s="4"/>
      <c r="AR172" s="4"/>
      <c r="AS172" s="4"/>
      <c r="AT172" s="9"/>
      <c r="AU172" s="9"/>
      <c r="AV172" s="9"/>
      <c r="AW172" s="149"/>
      <c r="AX172" s="9"/>
      <c r="AY172" s="9"/>
      <c r="AZ172" s="9"/>
      <c r="BA172" s="9"/>
      <c r="BB172" s="6"/>
      <c r="BC172" s="25"/>
    </row>
    <row r="173" spans="1:55" ht="26.25" customHeight="1" x14ac:dyDescent="0.15">
      <c r="A173" s="531" t="s">
        <v>170</v>
      </c>
      <c r="B173" s="531"/>
      <c r="C173" s="531"/>
      <c r="D173" s="531"/>
      <c r="E173" s="532"/>
      <c r="F173" s="7"/>
      <c r="G173" s="172"/>
      <c r="H173" s="172"/>
      <c r="I173" s="172"/>
      <c r="J173" s="148" t="s">
        <v>173</v>
      </c>
      <c r="K173" s="149" t="s">
        <v>174</v>
      </c>
      <c r="L173" s="172"/>
      <c r="M173" s="173"/>
      <c r="N173" s="172"/>
      <c r="O173" s="172"/>
      <c r="P173" s="172"/>
      <c r="Q173" s="172"/>
      <c r="R173" s="172"/>
      <c r="S173" s="172"/>
      <c r="T173" s="172"/>
      <c r="U173" s="172"/>
      <c r="V173" s="172"/>
      <c r="W173" s="149"/>
      <c r="X173" s="172"/>
      <c r="Y173" s="169"/>
      <c r="Z173" s="4"/>
      <c r="AA173" s="4"/>
      <c r="AB173" s="4"/>
      <c r="AC173" s="368" t="s">
        <v>216</v>
      </c>
      <c r="AD173" s="4"/>
      <c r="AE173" s="4"/>
      <c r="AF173" s="4"/>
      <c r="AG173" s="4"/>
      <c r="AH173" s="4"/>
      <c r="AI173" s="4"/>
      <c r="AJ173" s="4"/>
      <c r="AK173" s="4"/>
      <c r="AL173" s="5"/>
      <c r="AM173" s="4"/>
      <c r="AN173" s="4"/>
      <c r="AO173" s="4"/>
      <c r="AP173" s="4"/>
      <c r="AQ173" s="4"/>
      <c r="AR173" s="4"/>
      <c r="AS173" s="4"/>
      <c r="AT173" s="9"/>
      <c r="AU173" s="9"/>
      <c r="AV173" s="9"/>
      <c r="AW173" s="9"/>
      <c r="AX173" s="9"/>
      <c r="AY173" s="149"/>
      <c r="AZ173" s="9"/>
      <c r="BA173" s="9"/>
      <c r="BB173" s="6"/>
      <c r="BC173" s="25"/>
    </row>
    <row r="174" spans="1:55" ht="26.25" customHeight="1" x14ac:dyDescent="0.15">
      <c r="A174" s="531" t="s">
        <v>8</v>
      </c>
      <c r="B174" s="531"/>
      <c r="C174" s="531"/>
      <c r="D174" s="531"/>
      <c r="E174" s="532"/>
      <c r="F174" s="17"/>
      <c r="G174" s="3"/>
      <c r="H174" s="4"/>
      <c r="I174" s="5"/>
      <c r="J174" s="23"/>
      <c r="K174" s="24"/>
      <c r="L174" s="4"/>
      <c r="M174" s="5"/>
      <c r="N174" s="23"/>
      <c r="O174" s="26"/>
      <c r="P174" s="23"/>
      <c r="Q174" s="26"/>
      <c r="R174" s="4"/>
      <c r="S174" s="4"/>
      <c r="T174" s="4"/>
      <c r="U174" s="4"/>
      <c r="V174" s="23"/>
      <c r="W174" s="26"/>
      <c r="X174" s="4"/>
      <c r="Y174" s="3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6"/>
      <c r="AM174" s="15"/>
      <c r="AN174" s="15"/>
      <c r="AO174" s="15"/>
      <c r="AP174" s="15"/>
      <c r="AQ174" s="15"/>
      <c r="AR174" s="15"/>
      <c r="AS174" s="15"/>
      <c r="AT174" s="4"/>
      <c r="AU174" s="4"/>
      <c r="AV174" s="4"/>
      <c r="AW174" s="4"/>
      <c r="AX174" s="4"/>
      <c r="AY174" s="4"/>
      <c r="AZ174" s="4"/>
      <c r="BA174" s="4"/>
      <c r="BB174" s="6"/>
      <c r="BC174" s="25"/>
    </row>
    <row r="175" spans="1:55" ht="26.25" customHeight="1" x14ac:dyDescent="0.15">
      <c r="A175" s="539"/>
      <c r="B175" s="539"/>
      <c r="C175" s="539"/>
      <c r="D175" s="539"/>
      <c r="E175" s="540"/>
      <c r="F175" s="17"/>
      <c r="G175" s="3"/>
      <c r="H175" s="4"/>
      <c r="I175" s="5"/>
      <c r="J175" s="4"/>
      <c r="K175" s="5"/>
      <c r="L175" s="4"/>
      <c r="M175" s="5"/>
      <c r="N175" s="4"/>
      <c r="O175" s="143"/>
      <c r="P175" s="143"/>
      <c r="Q175" s="143"/>
      <c r="R175" s="4"/>
      <c r="S175" s="4"/>
      <c r="T175" s="4"/>
      <c r="U175" s="4"/>
      <c r="V175" s="4"/>
      <c r="W175" s="4"/>
      <c r="X175" s="18"/>
      <c r="Y175" s="3"/>
      <c r="Z175" s="4"/>
      <c r="AA175" s="4"/>
      <c r="AB175" s="4"/>
      <c r="AC175" s="4"/>
      <c r="AD175" s="143"/>
      <c r="AE175" s="143"/>
      <c r="AF175" s="143"/>
      <c r="AG175" s="4"/>
      <c r="AH175" s="4"/>
      <c r="AI175" s="4"/>
      <c r="AJ175" s="4"/>
      <c r="AK175" s="4"/>
      <c r="AL175" s="5"/>
      <c r="AM175" s="4"/>
      <c r="AN175" s="143"/>
      <c r="AO175" s="143"/>
      <c r="AP175" s="143"/>
      <c r="AQ175" s="143"/>
      <c r="AR175" s="143"/>
      <c r="AS175" s="143"/>
      <c r="AT175" s="4"/>
      <c r="AU175" s="4"/>
      <c r="AV175" s="4"/>
      <c r="AW175" s="143"/>
      <c r="AX175" s="143"/>
      <c r="AY175" s="143"/>
      <c r="AZ175" s="4"/>
      <c r="BA175" s="4"/>
      <c r="BB175" s="6"/>
      <c r="BC175" s="27"/>
    </row>
    <row r="176" spans="1:55" ht="17.25" customHeight="1" x14ac:dyDescent="0.15">
      <c r="E176" s="28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</row>
    <row r="177" spans="1:55" ht="40.5" customHeight="1" thickBot="1" x14ac:dyDescent="0.2">
      <c r="D177" s="30"/>
      <c r="E177" s="524">
        <v>8</v>
      </c>
      <c r="F177" s="524"/>
      <c r="G177" s="524">
        <v>9</v>
      </c>
      <c r="H177" s="524"/>
      <c r="I177" s="524">
        <v>10</v>
      </c>
      <c r="J177" s="524"/>
      <c r="K177" s="524">
        <v>11</v>
      </c>
      <c r="L177" s="524"/>
      <c r="M177" s="524">
        <v>12</v>
      </c>
      <c r="N177" s="524"/>
      <c r="O177" s="524">
        <v>13</v>
      </c>
      <c r="P177" s="524"/>
      <c r="Q177" s="524">
        <v>14</v>
      </c>
      <c r="R177" s="524"/>
      <c r="S177" s="524">
        <v>15</v>
      </c>
      <c r="T177" s="524"/>
      <c r="U177" s="524">
        <v>16</v>
      </c>
      <c r="V177" s="524"/>
      <c r="W177" s="524">
        <v>17</v>
      </c>
      <c r="X177" s="524"/>
      <c r="Y177" s="524">
        <v>18</v>
      </c>
      <c r="Z177" s="524"/>
      <c r="AA177" s="524">
        <v>19</v>
      </c>
      <c r="AB177" s="524"/>
      <c r="AC177" s="524">
        <v>20</v>
      </c>
      <c r="AD177" s="524"/>
      <c r="AE177" s="524">
        <v>21</v>
      </c>
      <c r="AF177" s="524"/>
      <c r="AG177" s="528">
        <v>22</v>
      </c>
      <c r="AH177" s="528"/>
      <c r="AI177" s="528">
        <v>23</v>
      </c>
      <c r="AJ177" s="528"/>
      <c r="AK177" s="537" t="s">
        <v>1</v>
      </c>
      <c r="AL177" s="528"/>
      <c r="AM177" s="528">
        <v>1</v>
      </c>
      <c r="AN177" s="528"/>
      <c r="AO177" s="528">
        <v>2</v>
      </c>
      <c r="AP177" s="528"/>
      <c r="AQ177" s="528">
        <v>3</v>
      </c>
      <c r="AR177" s="528"/>
      <c r="AS177" s="528">
        <v>4</v>
      </c>
      <c r="AT177" s="528"/>
      <c r="AU177" s="528">
        <v>5</v>
      </c>
      <c r="AV177" s="528"/>
      <c r="AW177" s="524">
        <v>6</v>
      </c>
      <c r="AX177" s="524"/>
      <c r="AY177" s="524">
        <v>7</v>
      </c>
      <c r="AZ177" s="524"/>
      <c r="BA177" s="524">
        <v>8</v>
      </c>
      <c r="BB177" s="524"/>
      <c r="BC177" s="365"/>
    </row>
    <row r="178" spans="1:55" ht="17.25" customHeight="1" thickBot="1" x14ac:dyDescent="0.2">
      <c r="AH178" s="525" t="s">
        <v>2</v>
      </c>
      <c r="AI178" s="526"/>
      <c r="AJ178" s="526"/>
      <c r="AK178" s="526"/>
      <c r="AL178" s="526"/>
      <c r="AM178" s="526"/>
      <c r="AN178" s="526"/>
      <c r="AO178" s="526"/>
      <c r="AP178" s="526"/>
      <c r="AQ178" s="526"/>
      <c r="AR178" s="526"/>
      <c r="AS178" s="526"/>
      <c r="AT178" s="526"/>
      <c r="AU178" s="527"/>
    </row>
    <row r="180" spans="1:55" ht="17.25" customHeight="1" x14ac:dyDescent="0.15">
      <c r="A180" s="20" t="s">
        <v>217</v>
      </c>
      <c r="C180" s="366"/>
      <c r="D180" s="366"/>
      <c r="E180" s="366"/>
      <c r="F180" s="366"/>
      <c r="G180" s="366"/>
    </row>
    <row r="181" spans="1:55" ht="17.25" customHeight="1" x14ac:dyDescent="0.15">
      <c r="F181" s="536">
        <v>0.35416666666666669</v>
      </c>
      <c r="G181" s="538"/>
      <c r="X181" s="536">
        <v>0.72916666666666663</v>
      </c>
      <c r="Y181" s="538"/>
      <c r="AC181" s="536"/>
      <c r="AD181" s="538"/>
      <c r="AK181" s="536">
        <v>1</v>
      </c>
      <c r="AL181" s="538"/>
      <c r="BB181" s="536">
        <v>0.35416666666666669</v>
      </c>
      <c r="BC181" s="538"/>
    </row>
    <row r="182" spans="1:55" ht="26.25" customHeight="1" x14ac:dyDescent="0.15">
      <c r="A182" s="531" t="s">
        <v>3</v>
      </c>
      <c r="B182" s="531"/>
      <c r="C182" s="531"/>
      <c r="D182" s="531"/>
      <c r="E182" s="532"/>
      <c r="F182" s="22"/>
      <c r="G182" s="32"/>
      <c r="H182" s="31"/>
      <c r="I182" s="33"/>
      <c r="J182" s="31"/>
      <c r="K182" s="33"/>
      <c r="L182" s="31"/>
      <c r="M182" s="33"/>
      <c r="N182" s="148" t="s">
        <v>173</v>
      </c>
      <c r="O182" s="149" t="s">
        <v>174</v>
      </c>
      <c r="P182" s="31"/>
      <c r="Q182" s="31"/>
      <c r="R182" s="31"/>
      <c r="S182" s="31"/>
      <c r="T182" s="31"/>
      <c r="U182" s="149"/>
      <c r="V182" s="31"/>
      <c r="W182" s="31"/>
      <c r="X182" s="31"/>
      <c r="Y182" s="32"/>
      <c r="Z182" s="4"/>
      <c r="AA182" s="4"/>
      <c r="AB182" s="4"/>
      <c r="AC182" s="4" t="s">
        <v>204</v>
      </c>
      <c r="AD182" s="4"/>
      <c r="AE182" s="4"/>
      <c r="AF182" s="4"/>
      <c r="AG182" s="4"/>
      <c r="AH182" s="4"/>
      <c r="AI182" s="4"/>
      <c r="AJ182" s="4"/>
      <c r="AK182" s="4"/>
      <c r="AL182" s="5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6"/>
      <c r="BC182" s="25"/>
    </row>
    <row r="183" spans="1:55" ht="26.25" customHeight="1" x14ac:dyDescent="0.15">
      <c r="A183" s="531" t="s">
        <v>11</v>
      </c>
      <c r="B183" s="531"/>
      <c r="C183" s="531"/>
      <c r="D183" s="531"/>
      <c r="E183" s="532"/>
      <c r="F183" s="17"/>
      <c r="G183" s="8"/>
      <c r="H183" s="9"/>
      <c r="I183" s="148"/>
      <c r="J183" s="10"/>
      <c r="K183" s="10"/>
      <c r="L183" s="9"/>
      <c r="M183" s="10"/>
      <c r="N183" s="11"/>
      <c r="O183" s="12"/>
      <c r="P183" s="148" t="s">
        <v>173</v>
      </c>
      <c r="Q183" s="149" t="s">
        <v>174</v>
      </c>
      <c r="R183" s="9"/>
      <c r="S183" s="9"/>
      <c r="T183" s="9"/>
      <c r="U183" s="9"/>
      <c r="V183" s="9"/>
      <c r="W183" s="9"/>
      <c r="X183" s="9"/>
      <c r="Y183" s="8"/>
      <c r="Z183" s="4"/>
      <c r="AA183" s="4"/>
      <c r="AB183" s="4"/>
      <c r="AC183" s="4" t="s">
        <v>204</v>
      </c>
      <c r="AD183" s="4"/>
      <c r="AE183" s="4"/>
      <c r="AF183" s="4"/>
      <c r="AG183" s="4"/>
      <c r="AH183" s="4"/>
      <c r="AI183" s="4"/>
      <c r="AJ183" s="4"/>
      <c r="AK183" s="4"/>
      <c r="AL183" s="5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6"/>
      <c r="BC183" s="25"/>
    </row>
    <row r="184" spans="1:55" ht="26.25" customHeight="1" x14ac:dyDescent="0.15">
      <c r="A184" s="531" t="s">
        <v>12</v>
      </c>
      <c r="B184" s="531"/>
      <c r="C184" s="531"/>
      <c r="D184" s="531"/>
      <c r="E184" s="532"/>
      <c r="F184" s="17"/>
      <c r="G184" s="8"/>
      <c r="H184" s="9"/>
      <c r="I184" s="10"/>
      <c r="J184" s="11"/>
      <c r="K184" s="11"/>
      <c r="L184" s="148" t="s">
        <v>173</v>
      </c>
      <c r="M184" s="149" t="s">
        <v>174</v>
      </c>
      <c r="N184" s="11"/>
      <c r="O184" s="12"/>
      <c r="P184" s="11"/>
      <c r="Q184" s="12"/>
      <c r="R184" s="12"/>
      <c r="S184" s="12"/>
      <c r="T184" s="9"/>
      <c r="U184" s="9"/>
      <c r="V184" s="149"/>
      <c r="W184" s="12"/>
      <c r="X184" s="9"/>
      <c r="Y184" s="8"/>
      <c r="Z184" s="4"/>
      <c r="AA184" s="4"/>
      <c r="AB184" s="4"/>
      <c r="AC184" s="4" t="s">
        <v>204</v>
      </c>
      <c r="AD184" s="4"/>
      <c r="AE184" s="4"/>
      <c r="AF184" s="4"/>
      <c r="AG184" s="4"/>
      <c r="AH184" s="4"/>
      <c r="AI184" s="4"/>
      <c r="AJ184" s="4"/>
      <c r="AK184" s="4"/>
      <c r="AL184" s="5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6"/>
      <c r="BC184" s="25"/>
    </row>
    <row r="185" spans="1:55" ht="26.25" customHeight="1" x14ac:dyDescent="0.15">
      <c r="A185" s="541" t="s">
        <v>170</v>
      </c>
      <c r="B185" s="542"/>
      <c r="C185" s="542"/>
      <c r="D185" s="542"/>
      <c r="E185" s="543"/>
      <c r="F185" s="17"/>
      <c r="G185" s="169"/>
      <c r="H185" s="170"/>
      <c r="I185" s="171"/>
      <c r="J185" s="148" t="s">
        <v>173</v>
      </c>
      <c r="K185" s="149" t="s">
        <v>174</v>
      </c>
      <c r="L185" s="174"/>
      <c r="M185" s="174"/>
      <c r="N185" s="172"/>
      <c r="O185" s="173"/>
      <c r="P185" s="172"/>
      <c r="Q185" s="173"/>
      <c r="R185" s="174"/>
      <c r="S185" s="173"/>
      <c r="T185" s="170"/>
      <c r="U185" s="172"/>
      <c r="V185" s="172"/>
      <c r="W185" s="148"/>
      <c r="X185" s="172"/>
      <c r="Y185" s="172"/>
      <c r="Z185" s="4"/>
      <c r="AA185" s="4"/>
      <c r="AB185" s="4"/>
      <c r="AC185" s="211" t="s">
        <v>206</v>
      </c>
      <c r="AD185" s="4"/>
      <c r="AE185" s="4"/>
      <c r="AF185" s="4"/>
      <c r="AG185" s="4"/>
      <c r="AH185" s="4"/>
      <c r="AI185" s="4"/>
      <c r="AJ185" s="4"/>
      <c r="AK185" s="4"/>
      <c r="AL185" s="5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6"/>
      <c r="BC185" s="25"/>
    </row>
    <row r="186" spans="1:55" ht="26.25" customHeight="1" x14ac:dyDescent="0.15">
      <c r="A186" s="531" t="s">
        <v>8</v>
      </c>
      <c r="B186" s="531"/>
      <c r="C186" s="531"/>
      <c r="D186" s="531"/>
      <c r="E186" s="532"/>
      <c r="F186" s="13"/>
      <c r="G186" s="3"/>
      <c r="H186" s="4"/>
      <c r="I186" s="5"/>
      <c r="J186" s="23"/>
      <c r="K186" s="24"/>
      <c r="L186" s="4"/>
      <c r="M186" s="5"/>
      <c r="N186" s="23"/>
      <c r="O186" s="26"/>
      <c r="P186" s="23"/>
      <c r="Q186" s="26"/>
      <c r="R186" s="4"/>
      <c r="S186" s="4"/>
      <c r="T186" s="4"/>
      <c r="U186" s="4"/>
      <c r="V186" s="23"/>
      <c r="W186" s="26"/>
      <c r="X186" s="4"/>
      <c r="Y186" s="3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6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6"/>
      <c r="BC186" s="25"/>
    </row>
    <row r="187" spans="1:55" ht="26.25" customHeight="1" x14ac:dyDescent="0.15">
      <c r="E187" s="28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</row>
    <row r="188" spans="1:55" ht="26.25" customHeight="1" thickBot="1" x14ac:dyDescent="0.2">
      <c r="D188" s="30"/>
      <c r="E188" s="524">
        <v>8</v>
      </c>
      <c r="F188" s="524"/>
      <c r="G188" s="524">
        <v>9</v>
      </c>
      <c r="H188" s="524"/>
      <c r="I188" s="524">
        <v>10</v>
      </c>
      <c r="J188" s="524"/>
      <c r="K188" s="524">
        <v>11</v>
      </c>
      <c r="L188" s="524"/>
      <c r="M188" s="524">
        <v>12</v>
      </c>
      <c r="N188" s="524"/>
      <c r="O188" s="524">
        <v>13</v>
      </c>
      <c r="P188" s="524"/>
      <c r="Q188" s="524">
        <v>14</v>
      </c>
      <c r="R188" s="524"/>
      <c r="S188" s="524">
        <v>15</v>
      </c>
      <c r="T188" s="524"/>
      <c r="U188" s="524">
        <v>16</v>
      </c>
      <c r="V188" s="524"/>
      <c r="W188" s="524">
        <v>17</v>
      </c>
      <c r="X188" s="524"/>
      <c r="Y188" s="524">
        <v>18</v>
      </c>
      <c r="Z188" s="524"/>
      <c r="AA188" s="524">
        <v>19</v>
      </c>
      <c r="AB188" s="524"/>
      <c r="AC188" s="524">
        <v>20</v>
      </c>
      <c r="AD188" s="524"/>
      <c r="AE188" s="524">
        <v>21</v>
      </c>
      <c r="AF188" s="524"/>
      <c r="AG188" s="528">
        <v>22</v>
      </c>
      <c r="AH188" s="528"/>
      <c r="AI188" s="528">
        <v>23</v>
      </c>
      <c r="AJ188" s="528"/>
      <c r="AK188" s="537" t="s">
        <v>1</v>
      </c>
      <c r="AL188" s="528"/>
      <c r="AM188" s="528">
        <v>1</v>
      </c>
      <c r="AN188" s="528"/>
      <c r="AO188" s="528">
        <v>2</v>
      </c>
      <c r="AP188" s="528"/>
      <c r="AQ188" s="528">
        <v>3</v>
      </c>
      <c r="AR188" s="528"/>
      <c r="AS188" s="528">
        <v>4</v>
      </c>
      <c r="AT188" s="528"/>
      <c r="AU188" s="528">
        <v>5</v>
      </c>
      <c r="AV188" s="528"/>
      <c r="AW188" s="524">
        <v>6</v>
      </c>
      <c r="AX188" s="524"/>
      <c r="AY188" s="524">
        <v>7</v>
      </c>
      <c r="AZ188" s="524"/>
      <c r="BA188" s="524">
        <v>8</v>
      </c>
      <c r="BB188" s="524"/>
      <c r="BC188" s="365"/>
    </row>
    <row r="189" spans="1:55" ht="17.25" customHeight="1" thickBot="1" x14ac:dyDescent="0.2">
      <c r="AH189" s="525" t="s">
        <v>2</v>
      </c>
      <c r="AI189" s="526"/>
      <c r="AJ189" s="526"/>
      <c r="AK189" s="526"/>
      <c r="AL189" s="526"/>
      <c r="AM189" s="526"/>
      <c r="AN189" s="526"/>
      <c r="AO189" s="526"/>
      <c r="AP189" s="526"/>
      <c r="AQ189" s="526"/>
      <c r="AR189" s="526"/>
      <c r="AS189" s="526"/>
      <c r="AT189" s="526"/>
      <c r="AU189" s="527"/>
    </row>
    <row r="191" spans="1:55" ht="17.25" customHeight="1" x14ac:dyDescent="0.15">
      <c r="A191" s="20" t="s">
        <v>218</v>
      </c>
      <c r="C191" s="366"/>
      <c r="D191" s="366"/>
      <c r="E191" s="366"/>
      <c r="F191" s="366"/>
      <c r="G191" s="366"/>
    </row>
    <row r="192" spans="1:55" ht="17.25" customHeight="1" x14ac:dyDescent="0.15">
      <c r="F192" s="536">
        <v>0.35416666666666669</v>
      </c>
      <c r="G192" s="538"/>
      <c r="X192" s="536">
        <v>0.72916666666666663</v>
      </c>
      <c r="Y192" s="538"/>
      <c r="AC192" s="536"/>
      <c r="AD192" s="538"/>
      <c r="AK192" s="536">
        <v>1</v>
      </c>
      <c r="AL192" s="538"/>
      <c r="BB192" s="536">
        <v>0.35416666666666669</v>
      </c>
      <c r="BC192" s="538"/>
    </row>
    <row r="193" spans="1:55" ht="26.25" customHeight="1" x14ac:dyDescent="0.15">
      <c r="A193" s="531" t="s">
        <v>3</v>
      </c>
      <c r="B193" s="531"/>
      <c r="C193" s="531"/>
      <c r="D193" s="531"/>
      <c r="E193" s="532"/>
      <c r="F193" s="22"/>
      <c r="G193" s="32"/>
      <c r="H193" s="31"/>
      <c r="I193" s="33"/>
      <c r="J193" s="31"/>
      <c r="K193" s="33"/>
      <c r="L193" s="31"/>
      <c r="M193" s="33"/>
      <c r="N193" s="148" t="s">
        <v>173</v>
      </c>
      <c r="O193" s="149" t="s">
        <v>174</v>
      </c>
      <c r="P193" s="31"/>
      <c r="Q193" s="31"/>
      <c r="R193" s="31"/>
      <c r="S193" s="31"/>
      <c r="T193" s="31"/>
      <c r="U193" s="31"/>
      <c r="V193" s="31"/>
      <c r="W193" s="31"/>
      <c r="X193" s="31"/>
      <c r="Y193" s="3"/>
      <c r="Z193" s="4"/>
      <c r="AA193" s="4"/>
      <c r="AB193" s="4"/>
      <c r="AC193" s="4" t="s">
        <v>209</v>
      </c>
      <c r="AD193" s="4"/>
      <c r="AE193" s="4"/>
      <c r="AF193" s="4"/>
      <c r="AG193" s="4"/>
      <c r="AH193" s="4"/>
      <c r="AI193" s="4"/>
      <c r="AJ193" s="4"/>
      <c r="AK193" s="4"/>
      <c r="AL193" s="5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6"/>
      <c r="BC193" s="25"/>
    </row>
    <row r="194" spans="1:55" ht="26.25" customHeight="1" x14ac:dyDescent="0.15">
      <c r="A194" s="531" t="s">
        <v>0</v>
      </c>
      <c r="B194" s="531"/>
      <c r="C194" s="531"/>
      <c r="D194" s="531"/>
      <c r="E194" s="532"/>
      <c r="F194" s="17"/>
      <c r="G194" s="8"/>
      <c r="H194" s="9"/>
      <c r="I194" s="10"/>
      <c r="J194" s="9"/>
      <c r="K194" s="10"/>
      <c r="L194" s="9"/>
      <c r="M194" s="10"/>
      <c r="N194" s="11"/>
      <c r="O194" s="12"/>
      <c r="P194" s="148" t="s">
        <v>173</v>
      </c>
      <c r="Q194" s="149" t="s">
        <v>174</v>
      </c>
      <c r="R194" s="9"/>
      <c r="S194" s="9"/>
      <c r="T194" s="9"/>
      <c r="U194" s="9"/>
      <c r="V194" s="9"/>
      <c r="W194" s="9"/>
      <c r="X194" s="4"/>
      <c r="Y194" s="3"/>
      <c r="Z194" s="4"/>
      <c r="AA194" s="4"/>
      <c r="AB194" s="4"/>
      <c r="AC194" s="4" t="s">
        <v>223</v>
      </c>
      <c r="AD194" s="4"/>
      <c r="AE194" s="4"/>
      <c r="AF194" s="4"/>
      <c r="AG194" s="4"/>
      <c r="AH194" s="4"/>
      <c r="AI194" s="4"/>
      <c r="AJ194" s="4"/>
      <c r="AK194" s="4"/>
      <c r="AL194" s="5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6"/>
      <c r="BC194" s="25"/>
    </row>
    <row r="195" spans="1:55" ht="26.25" customHeight="1" x14ac:dyDescent="0.15">
      <c r="A195" s="531" t="s">
        <v>4</v>
      </c>
      <c r="B195" s="531"/>
      <c r="C195" s="531"/>
      <c r="D195" s="531"/>
      <c r="E195" s="532"/>
      <c r="F195" s="17"/>
      <c r="G195" s="8"/>
      <c r="H195" s="9"/>
      <c r="I195" s="10"/>
      <c r="J195" s="11"/>
      <c r="K195" s="12"/>
      <c r="L195" s="148" t="s">
        <v>173</v>
      </c>
      <c r="M195" s="149" t="s">
        <v>174</v>
      </c>
      <c r="N195" s="11"/>
      <c r="O195" s="12"/>
      <c r="P195" s="11"/>
      <c r="Q195" s="12"/>
      <c r="R195" s="12"/>
      <c r="S195" s="12"/>
      <c r="T195" s="9"/>
      <c r="U195" s="9"/>
      <c r="V195" s="11"/>
      <c r="W195" s="12"/>
      <c r="X195" s="4"/>
      <c r="Y195" s="3"/>
      <c r="Z195" s="4"/>
      <c r="AA195" s="4"/>
      <c r="AB195" s="4"/>
      <c r="AC195" s="4" t="s">
        <v>223</v>
      </c>
      <c r="AD195" s="4"/>
      <c r="AE195" s="4"/>
      <c r="AF195" s="4"/>
      <c r="AG195" s="4"/>
      <c r="AH195" s="4"/>
      <c r="AI195" s="4"/>
      <c r="AJ195" s="4"/>
      <c r="AK195" s="4"/>
      <c r="AL195" s="5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6"/>
      <c r="BC195" s="25"/>
    </row>
    <row r="196" spans="1:55" ht="26.25" customHeight="1" x14ac:dyDescent="0.15">
      <c r="A196" s="541" t="s">
        <v>170</v>
      </c>
      <c r="B196" s="542"/>
      <c r="C196" s="542"/>
      <c r="D196" s="542"/>
      <c r="E196" s="543"/>
      <c r="F196" s="17"/>
      <c r="G196" s="169"/>
      <c r="H196" s="170"/>
      <c r="I196" s="171"/>
      <c r="J196" s="172"/>
      <c r="K196" s="148"/>
      <c r="L196" s="174"/>
      <c r="M196" s="174"/>
      <c r="N196" s="172"/>
      <c r="O196" s="173"/>
      <c r="P196" s="172"/>
      <c r="Q196" s="173"/>
      <c r="R196" s="174"/>
      <c r="S196" s="173"/>
      <c r="T196" s="170"/>
      <c r="U196" s="148"/>
      <c r="V196" s="172"/>
      <c r="W196" s="173"/>
      <c r="X196" s="4"/>
      <c r="Y196" s="3"/>
      <c r="Z196" s="4"/>
      <c r="AA196" s="4"/>
      <c r="AB196" s="4"/>
      <c r="AC196" s="211" t="s">
        <v>223</v>
      </c>
      <c r="AD196" s="4"/>
      <c r="AE196" s="4"/>
      <c r="AF196" s="4"/>
      <c r="AG196" s="4"/>
      <c r="AH196" s="4"/>
      <c r="AI196" s="4"/>
      <c r="AJ196" s="4"/>
      <c r="AK196" s="4"/>
      <c r="AL196" s="5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6"/>
      <c r="BC196" s="25"/>
    </row>
    <row r="197" spans="1:55" ht="26.25" customHeight="1" x14ac:dyDescent="0.15">
      <c r="A197" s="531" t="s">
        <v>8</v>
      </c>
      <c r="B197" s="531"/>
      <c r="C197" s="531"/>
      <c r="D197" s="531"/>
      <c r="E197" s="532"/>
      <c r="F197" s="13"/>
      <c r="G197" s="3"/>
      <c r="H197" s="4"/>
      <c r="I197" s="5"/>
      <c r="J197" s="23"/>
      <c r="K197" s="24"/>
      <c r="L197" s="4"/>
      <c r="M197" s="5"/>
      <c r="N197" s="23"/>
      <c r="O197" s="26"/>
      <c r="P197" s="23"/>
      <c r="Q197" s="26"/>
      <c r="R197" s="4"/>
      <c r="S197" s="4"/>
      <c r="T197" s="4"/>
      <c r="U197" s="4"/>
      <c r="V197" s="23"/>
      <c r="W197" s="26"/>
      <c r="X197" s="15"/>
      <c r="Y197" s="14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6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6"/>
      <c r="BC197" s="25"/>
    </row>
    <row r="198" spans="1:55" ht="17.25" customHeight="1" x14ac:dyDescent="0.15">
      <c r="E198" s="28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</row>
    <row r="199" spans="1:55" ht="40.5" customHeight="1" thickBot="1" x14ac:dyDescent="0.2">
      <c r="D199" s="30"/>
      <c r="E199" s="524">
        <v>8</v>
      </c>
      <c r="F199" s="524"/>
      <c r="G199" s="524">
        <v>9</v>
      </c>
      <c r="H199" s="524"/>
      <c r="I199" s="524">
        <v>10</v>
      </c>
      <c r="J199" s="524"/>
      <c r="K199" s="524">
        <v>11</v>
      </c>
      <c r="L199" s="524"/>
      <c r="M199" s="524">
        <v>12</v>
      </c>
      <c r="N199" s="524"/>
      <c r="O199" s="524">
        <v>13</v>
      </c>
      <c r="P199" s="524"/>
      <c r="Q199" s="524">
        <v>14</v>
      </c>
      <c r="R199" s="524"/>
      <c r="S199" s="524">
        <v>15</v>
      </c>
      <c r="T199" s="524"/>
      <c r="U199" s="524">
        <v>16</v>
      </c>
      <c r="V199" s="524"/>
      <c r="W199" s="524">
        <v>17</v>
      </c>
      <c r="X199" s="524"/>
      <c r="Y199" s="524">
        <v>18</v>
      </c>
      <c r="Z199" s="524"/>
      <c r="AA199" s="524">
        <v>19</v>
      </c>
      <c r="AB199" s="524"/>
      <c r="AC199" s="524">
        <v>20</v>
      </c>
      <c r="AD199" s="524"/>
      <c r="AE199" s="524">
        <v>21</v>
      </c>
      <c r="AF199" s="524"/>
      <c r="AG199" s="528">
        <v>22</v>
      </c>
      <c r="AH199" s="528"/>
      <c r="AI199" s="528">
        <v>23</v>
      </c>
      <c r="AJ199" s="528"/>
      <c r="AK199" s="537" t="s">
        <v>1</v>
      </c>
      <c r="AL199" s="528"/>
      <c r="AM199" s="528">
        <v>1</v>
      </c>
      <c r="AN199" s="528"/>
      <c r="AO199" s="528">
        <v>2</v>
      </c>
      <c r="AP199" s="528"/>
      <c r="AQ199" s="528">
        <v>3</v>
      </c>
      <c r="AR199" s="528"/>
      <c r="AS199" s="528">
        <v>4</v>
      </c>
      <c r="AT199" s="528"/>
      <c r="AU199" s="528">
        <v>5</v>
      </c>
      <c r="AV199" s="528"/>
      <c r="AW199" s="524">
        <v>6</v>
      </c>
      <c r="AX199" s="524"/>
      <c r="AY199" s="524">
        <v>7</v>
      </c>
      <c r="AZ199" s="524"/>
      <c r="BA199" s="524">
        <v>8</v>
      </c>
      <c r="BB199" s="524"/>
      <c r="BC199" s="365"/>
    </row>
    <row r="200" spans="1:55" ht="17.25" customHeight="1" thickBot="1" x14ac:dyDescent="0.2">
      <c r="AH200" s="525" t="s">
        <v>2</v>
      </c>
      <c r="AI200" s="526"/>
      <c r="AJ200" s="526"/>
      <c r="AK200" s="526"/>
      <c r="AL200" s="526"/>
      <c r="AM200" s="526"/>
      <c r="AN200" s="526"/>
      <c r="AO200" s="526"/>
      <c r="AP200" s="526"/>
      <c r="AQ200" s="526"/>
      <c r="AR200" s="526"/>
      <c r="AS200" s="526"/>
      <c r="AT200" s="526"/>
      <c r="AU200" s="527"/>
    </row>
    <row r="202" spans="1:55" ht="17.25" customHeight="1" x14ac:dyDescent="0.15">
      <c r="A202" s="20" t="s">
        <v>219</v>
      </c>
      <c r="C202" s="366"/>
      <c r="D202" s="366"/>
      <c r="E202" s="366"/>
      <c r="F202" s="366"/>
      <c r="G202" s="366"/>
    </row>
    <row r="203" spans="1:55" ht="17.25" customHeight="1" x14ac:dyDescent="0.15">
      <c r="F203" s="536">
        <v>0.35416666666666669</v>
      </c>
      <c r="G203" s="538"/>
      <c r="X203" s="536">
        <v>0.72916666666666663</v>
      </c>
      <c r="Y203" s="538"/>
      <c r="AC203" s="536"/>
      <c r="AD203" s="538"/>
      <c r="AK203" s="536">
        <v>1</v>
      </c>
      <c r="AL203" s="538"/>
      <c r="BB203" s="536">
        <v>0.35416666666666669</v>
      </c>
      <c r="BC203" s="538"/>
    </row>
    <row r="204" spans="1:55" ht="26.25" customHeight="1" x14ac:dyDescent="0.15">
      <c r="A204" s="531" t="s">
        <v>3</v>
      </c>
      <c r="B204" s="531"/>
      <c r="C204" s="531"/>
      <c r="D204" s="531"/>
      <c r="E204" s="532"/>
      <c r="F204" s="22"/>
      <c r="G204" s="32"/>
      <c r="H204" s="31"/>
      <c r="I204" s="33"/>
      <c r="J204" s="31"/>
      <c r="K204" s="33"/>
      <c r="L204" s="31"/>
      <c r="M204" s="33"/>
      <c r="N204" s="148" t="s">
        <v>173</v>
      </c>
      <c r="O204" s="149" t="s">
        <v>174</v>
      </c>
      <c r="P204" s="31"/>
      <c r="Q204" s="31"/>
      <c r="R204" s="31"/>
      <c r="S204" s="31"/>
      <c r="T204" s="31"/>
      <c r="U204" s="31"/>
      <c r="V204" s="31"/>
      <c r="W204" s="31"/>
      <c r="X204" s="31"/>
      <c r="Y204" s="3"/>
      <c r="Z204" s="4"/>
      <c r="AA204" s="4"/>
      <c r="AB204" s="4"/>
      <c r="AC204" s="4" t="s">
        <v>209</v>
      </c>
      <c r="AD204" s="4"/>
      <c r="AE204" s="4"/>
      <c r="AF204" s="4"/>
      <c r="AG204" s="4"/>
      <c r="AH204" s="4"/>
      <c r="AI204" s="4"/>
      <c r="AJ204" s="4"/>
      <c r="AK204" s="4"/>
      <c r="AL204" s="5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6"/>
      <c r="BC204" s="25"/>
    </row>
    <row r="205" spans="1:55" ht="26.25" customHeight="1" x14ac:dyDescent="0.15">
      <c r="A205" s="531" t="s">
        <v>0</v>
      </c>
      <c r="B205" s="531"/>
      <c r="C205" s="531"/>
      <c r="D205" s="531"/>
      <c r="E205" s="532"/>
      <c r="F205" s="17"/>
      <c r="G205" s="8"/>
      <c r="H205" s="9"/>
      <c r="I205" s="10"/>
      <c r="J205" s="9"/>
      <c r="K205" s="10"/>
      <c r="L205" s="9"/>
      <c r="M205" s="10"/>
      <c r="N205" s="11"/>
      <c r="O205" s="12"/>
      <c r="P205" s="148" t="s">
        <v>173</v>
      </c>
      <c r="Q205" s="149" t="s">
        <v>174</v>
      </c>
      <c r="R205" s="9"/>
      <c r="S205" s="9"/>
      <c r="T205" s="9"/>
      <c r="U205" s="9"/>
      <c r="V205" s="9"/>
      <c r="W205" s="9"/>
      <c r="X205" s="4"/>
      <c r="Y205" s="3"/>
      <c r="Z205" s="4"/>
      <c r="AA205" s="4"/>
      <c r="AB205" s="4"/>
      <c r="AC205" s="4" t="s">
        <v>223</v>
      </c>
      <c r="AD205" s="4"/>
      <c r="AE205" s="4"/>
      <c r="AF205" s="4"/>
      <c r="AG205" s="4"/>
      <c r="AH205" s="4"/>
      <c r="AI205" s="4"/>
      <c r="AJ205" s="4"/>
      <c r="AK205" s="4"/>
      <c r="AL205" s="5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6"/>
      <c r="BC205" s="25"/>
    </row>
    <row r="206" spans="1:55" ht="26.25" customHeight="1" x14ac:dyDescent="0.15">
      <c r="A206" s="531" t="s">
        <v>4</v>
      </c>
      <c r="B206" s="531"/>
      <c r="C206" s="531"/>
      <c r="D206" s="531"/>
      <c r="E206" s="532"/>
      <c r="F206" s="17"/>
      <c r="G206" s="8"/>
      <c r="H206" s="9"/>
      <c r="I206" s="10"/>
      <c r="J206" s="11"/>
      <c r="K206" s="12"/>
      <c r="L206" s="148" t="s">
        <v>173</v>
      </c>
      <c r="M206" s="149" t="s">
        <v>174</v>
      </c>
      <c r="N206" s="11"/>
      <c r="O206" s="12"/>
      <c r="P206" s="11"/>
      <c r="Q206" s="12"/>
      <c r="R206" s="12"/>
      <c r="S206" s="12"/>
      <c r="T206" s="9"/>
      <c r="U206" s="9"/>
      <c r="V206" s="11"/>
      <c r="W206" s="12"/>
      <c r="X206" s="4"/>
      <c r="Y206" s="3"/>
      <c r="Z206" s="4"/>
      <c r="AA206" s="4"/>
      <c r="AB206" s="4"/>
      <c r="AC206" s="4" t="s">
        <v>223</v>
      </c>
      <c r="AD206" s="4"/>
      <c r="AE206" s="4"/>
      <c r="AF206" s="4"/>
      <c r="AG206" s="4"/>
      <c r="AH206" s="4"/>
      <c r="AI206" s="4"/>
      <c r="AJ206" s="4"/>
      <c r="AK206" s="4"/>
      <c r="AL206" s="5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6"/>
      <c r="BC206" s="25"/>
    </row>
    <row r="207" spans="1:55" ht="26.25" customHeight="1" x14ac:dyDescent="0.15">
      <c r="A207" s="541" t="s">
        <v>170</v>
      </c>
      <c r="B207" s="542"/>
      <c r="C207" s="542"/>
      <c r="D207" s="542"/>
      <c r="E207" s="543"/>
      <c r="F207" s="17"/>
      <c r="G207" s="169"/>
      <c r="H207" s="170"/>
      <c r="I207" s="171"/>
      <c r="J207" s="172"/>
      <c r="K207" s="148"/>
      <c r="L207" s="174"/>
      <c r="M207" s="174"/>
      <c r="N207" s="172"/>
      <c r="O207" s="173"/>
      <c r="P207" s="172"/>
      <c r="Q207" s="173"/>
      <c r="R207" s="174"/>
      <c r="S207" s="173"/>
      <c r="T207" s="170"/>
      <c r="U207" s="148"/>
      <c r="V207" s="172"/>
      <c r="W207" s="173"/>
      <c r="X207" s="4"/>
      <c r="Y207" s="3"/>
      <c r="Z207" s="4"/>
      <c r="AA207" s="4"/>
      <c r="AB207" s="4"/>
      <c r="AC207" s="211" t="s">
        <v>223</v>
      </c>
      <c r="AD207" s="4"/>
      <c r="AE207" s="4"/>
      <c r="AF207" s="4"/>
      <c r="AG207" s="4"/>
      <c r="AH207" s="4"/>
      <c r="AI207" s="4"/>
      <c r="AJ207" s="4"/>
      <c r="AK207" s="4"/>
      <c r="AL207" s="5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6"/>
      <c r="BC207" s="25"/>
    </row>
    <row r="208" spans="1:55" ht="26.25" customHeight="1" x14ac:dyDescent="0.15">
      <c r="A208" s="531" t="s">
        <v>8</v>
      </c>
      <c r="B208" s="531"/>
      <c r="C208" s="531"/>
      <c r="D208" s="531"/>
      <c r="E208" s="532"/>
      <c r="F208" s="13"/>
      <c r="G208" s="3"/>
      <c r="H208" s="4"/>
      <c r="I208" s="5"/>
      <c r="J208" s="23"/>
      <c r="K208" s="24"/>
      <c r="L208" s="4"/>
      <c r="M208" s="5"/>
      <c r="N208" s="23"/>
      <c r="O208" s="26"/>
      <c r="P208" s="23"/>
      <c r="Q208" s="26"/>
      <c r="R208" s="4"/>
      <c r="S208" s="4"/>
      <c r="T208" s="4"/>
      <c r="U208" s="4"/>
      <c r="V208" s="23"/>
      <c r="W208" s="26"/>
      <c r="X208" s="15"/>
      <c r="Y208" s="14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6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6"/>
      <c r="BC208" s="25"/>
    </row>
    <row r="209" spans="1:55" ht="17.25" customHeight="1" x14ac:dyDescent="0.15">
      <c r="E209" s="28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</row>
    <row r="210" spans="1:55" ht="40.5" customHeight="1" thickBot="1" x14ac:dyDescent="0.2">
      <c r="D210" s="30"/>
      <c r="E210" s="524">
        <v>8</v>
      </c>
      <c r="F210" s="524"/>
      <c r="G210" s="524">
        <v>9</v>
      </c>
      <c r="H210" s="524"/>
      <c r="I210" s="524">
        <v>10</v>
      </c>
      <c r="J210" s="524"/>
      <c r="K210" s="524">
        <v>11</v>
      </c>
      <c r="L210" s="524"/>
      <c r="M210" s="524">
        <v>12</v>
      </c>
      <c r="N210" s="524"/>
      <c r="O210" s="524">
        <v>13</v>
      </c>
      <c r="P210" s="524"/>
      <c r="Q210" s="524">
        <v>14</v>
      </c>
      <c r="R210" s="524"/>
      <c r="S210" s="524">
        <v>15</v>
      </c>
      <c r="T210" s="524"/>
      <c r="U210" s="524">
        <v>16</v>
      </c>
      <c r="V210" s="524"/>
      <c r="W210" s="524">
        <v>17</v>
      </c>
      <c r="X210" s="524"/>
      <c r="Y210" s="524">
        <v>18</v>
      </c>
      <c r="Z210" s="524"/>
      <c r="AA210" s="524">
        <v>19</v>
      </c>
      <c r="AB210" s="524"/>
      <c r="AC210" s="524">
        <v>20</v>
      </c>
      <c r="AD210" s="524"/>
      <c r="AE210" s="524">
        <v>21</v>
      </c>
      <c r="AF210" s="524"/>
      <c r="AG210" s="528">
        <v>22</v>
      </c>
      <c r="AH210" s="528"/>
      <c r="AI210" s="528">
        <v>23</v>
      </c>
      <c r="AJ210" s="528"/>
      <c r="AK210" s="537" t="s">
        <v>1</v>
      </c>
      <c r="AL210" s="528"/>
      <c r="AM210" s="528">
        <v>1</v>
      </c>
      <c r="AN210" s="528"/>
      <c r="AO210" s="528">
        <v>2</v>
      </c>
      <c r="AP210" s="528"/>
      <c r="AQ210" s="528">
        <v>3</v>
      </c>
      <c r="AR210" s="528"/>
      <c r="AS210" s="528">
        <v>4</v>
      </c>
      <c r="AT210" s="528"/>
      <c r="AU210" s="528">
        <v>5</v>
      </c>
      <c r="AV210" s="528"/>
      <c r="AW210" s="524">
        <v>6</v>
      </c>
      <c r="AX210" s="524"/>
      <c r="AY210" s="524">
        <v>7</v>
      </c>
      <c r="AZ210" s="524"/>
      <c r="BA210" s="524">
        <v>8</v>
      </c>
      <c r="BB210" s="524"/>
      <c r="BC210" s="365"/>
    </row>
    <row r="211" spans="1:55" ht="17.25" customHeight="1" thickBot="1" x14ac:dyDescent="0.2">
      <c r="AH211" s="525" t="s">
        <v>2</v>
      </c>
      <c r="AI211" s="526"/>
      <c r="AJ211" s="526"/>
      <c r="AK211" s="526"/>
      <c r="AL211" s="526"/>
      <c r="AM211" s="526"/>
      <c r="AN211" s="526"/>
      <c r="AO211" s="526"/>
      <c r="AP211" s="526"/>
      <c r="AQ211" s="526"/>
      <c r="AR211" s="526"/>
      <c r="AS211" s="526"/>
      <c r="AT211" s="526"/>
      <c r="AU211" s="527"/>
    </row>
    <row r="213" spans="1:55" ht="17.25" customHeight="1" x14ac:dyDescent="0.15">
      <c r="A213" s="20" t="s">
        <v>220</v>
      </c>
      <c r="C213" s="366"/>
      <c r="D213" s="366"/>
      <c r="E213" s="366"/>
      <c r="F213" s="366"/>
      <c r="G213" s="366"/>
    </row>
    <row r="214" spans="1:55" ht="17.25" customHeight="1" x14ac:dyDescent="0.15">
      <c r="F214" s="536">
        <v>0.35416666666666669</v>
      </c>
      <c r="G214" s="538"/>
      <c r="X214" s="536">
        <v>0.72916666666666663</v>
      </c>
      <c r="Y214" s="538"/>
      <c r="AC214" s="536"/>
      <c r="AD214" s="538"/>
      <c r="AK214" s="536">
        <v>1</v>
      </c>
      <c r="AL214" s="538"/>
      <c r="BB214" s="536">
        <v>0.35416666666666669</v>
      </c>
      <c r="BC214" s="538"/>
    </row>
    <row r="215" spans="1:55" ht="26.25" customHeight="1" x14ac:dyDescent="0.15">
      <c r="A215" s="531" t="s">
        <v>3</v>
      </c>
      <c r="B215" s="531"/>
      <c r="C215" s="531"/>
      <c r="D215" s="531"/>
      <c r="E215" s="532"/>
      <c r="F215" s="22"/>
      <c r="G215" s="32"/>
      <c r="H215" s="31"/>
      <c r="I215" s="33"/>
      <c r="J215" s="31"/>
      <c r="K215" s="33"/>
      <c r="L215" s="31"/>
      <c r="M215" s="33"/>
      <c r="N215" s="148" t="s">
        <v>173</v>
      </c>
      <c r="O215" s="149" t="s">
        <v>174</v>
      </c>
      <c r="P215" s="31"/>
      <c r="Q215" s="31"/>
      <c r="R215" s="31"/>
      <c r="S215" s="31"/>
      <c r="T215" s="31"/>
      <c r="U215" s="31"/>
      <c r="V215" s="31"/>
      <c r="W215" s="31"/>
      <c r="X215" s="31"/>
      <c r="Y215" s="3"/>
      <c r="Z215" s="4"/>
      <c r="AA215" s="4"/>
      <c r="AB215" s="4"/>
      <c r="AC215" s="4" t="s">
        <v>209</v>
      </c>
      <c r="AD215" s="4"/>
      <c r="AE215" s="4"/>
      <c r="AF215" s="4"/>
      <c r="AG215" s="4"/>
      <c r="AH215" s="4"/>
      <c r="AI215" s="4"/>
      <c r="AJ215" s="4"/>
      <c r="AK215" s="4"/>
      <c r="AL215" s="5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6"/>
      <c r="BC215" s="25"/>
    </row>
    <row r="216" spans="1:55" ht="26.25" customHeight="1" x14ac:dyDescent="0.15">
      <c r="A216" s="531" t="s">
        <v>0</v>
      </c>
      <c r="B216" s="531"/>
      <c r="C216" s="531"/>
      <c r="D216" s="531"/>
      <c r="E216" s="532"/>
      <c r="F216" s="17"/>
      <c r="G216" s="8"/>
      <c r="H216" s="9"/>
      <c r="I216" s="10"/>
      <c r="J216" s="9"/>
      <c r="K216" s="10"/>
      <c r="L216" s="9"/>
      <c r="M216" s="10"/>
      <c r="N216" s="11"/>
      <c r="O216" s="12"/>
      <c r="P216" s="148" t="s">
        <v>173</v>
      </c>
      <c r="Q216" s="149" t="s">
        <v>174</v>
      </c>
      <c r="R216" s="9"/>
      <c r="S216" s="9"/>
      <c r="T216" s="9"/>
      <c r="U216" s="9"/>
      <c r="V216" s="9"/>
      <c r="W216" s="9"/>
      <c r="X216" s="4"/>
      <c r="Y216" s="3"/>
      <c r="Z216" s="4"/>
      <c r="AA216" s="4"/>
      <c r="AB216" s="4"/>
      <c r="AC216" s="4" t="s">
        <v>223</v>
      </c>
      <c r="AD216" s="4"/>
      <c r="AE216" s="4"/>
      <c r="AF216" s="4"/>
      <c r="AG216" s="4"/>
      <c r="AH216" s="4"/>
      <c r="AI216" s="4"/>
      <c r="AJ216" s="4"/>
      <c r="AK216" s="4"/>
      <c r="AL216" s="5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6"/>
      <c r="BC216" s="25"/>
    </row>
    <row r="217" spans="1:55" ht="26.25" customHeight="1" x14ac:dyDescent="0.15">
      <c r="A217" s="531" t="s">
        <v>4</v>
      </c>
      <c r="B217" s="531"/>
      <c r="C217" s="531"/>
      <c r="D217" s="531"/>
      <c r="E217" s="532"/>
      <c r="F217" s="17"/>
      <c r="G217" s="8"/>
      <c r="H217" s="9"/>
      <c r="I217" s="10"/>
      <c r="J217" s="11"/>
      <c r="K217" s="12"/>
      <c r="L217" s="148" t="s">
        <v>173</v>
      </c>
      <c r="M217" s="149" t="s">
        <v>174</v>
      </c>
      <c r="N217" s="11"/>
      <c r="O217" s="12"/>
      <c r="P217" s="11"/>
      <c r="Q217" s="12"/>
      <c r="R217" s="12"/>
      <c r="S217" s="12"/>
      <c r="T217" s="9"/>
      <c r="U217" s="9"/>
      <c r="V217" s="11"/>
      <c r="W217" s="12"/>
      <c r="X217" s="4"/>
      <c r="Y217" s="3"/>
      <c r="Z217" s="4"/>
      <c r="AA217" s="4"/>
      <c r="AB217" s="4"/>
      <c r="AC217" s="4" t="s">
        <v>223</v>
      </c>
      <c r="AD217" s="4"/>
      <c r="AE217" s="4"/>
      <c r="AF217" s="4"/>
      <c r="AG217" s="4"/>
      <c r="AH217" s="4"/>
      <c r="AI217" s="4"/>
      <c r="AJ217" s="4"/>
      <c r="AK217" s="4"/>
      <c r="AL217" s="5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6"/>
      <c r="BC217" s="25"/>
    </row>
    <row r="218" spans="1:55" ht="26.25" customHeight="1" x14ac:dyDescent="0.15">
      <c r="A218" s="541" t="s">
        <v>170</v>
      </c>
      <c r="B218" s="542"/>
      <c r="C218" s="542"/>
      <c r="D218" s="542"/>
      <c r="E218" s="543"/>
      <c r="F218" s="17"/>
      <c r="G218" s="169"/>
      <c r="H218" s="170"/>
      <c r="I218" s="171"/>
      <c r="J218" s="172"/>
      <c r="K218" s="148"/>
      <c r="L218" s="174"/>
      <c r="M218" s="174"/>
      <c r="N218" s="172"/>
      <c r="O218" s="173"/>
      <c r="P218" s="172"/>
      <c r="Q218" s="173"/>
      <c r="R218" s="174"/>
      <c r="S218" s="173"/>
      <c r="T218" s="170"/>
      <c r="U218" s="148"/>
      <c r="V218" s="172"/>
      <c r="W218" s="173"/>
      <c r="X218" s="4"/>
      <c r="Y218" s="3"/>
      <c r="Z218" s="4"/>
      <c r="AA218" s="4"/>
      <c r="AB218" s="4"/>
      <c r="AC218" s="211" t="s">
        <v>223</v>
      </c>
      <c r="AD218" s="4"/>
      <c r="AE218" s="4"/>
      <c r="AF218" s="4"/>
      <c r="AG218" s="4"/>
      <c r="AH218" s="4"/>
      <c r="AI218" s="4"/>
      <c r="AJ218" s="4"/>
      <c r="AK218" s="4"/>
      <c r="AL218" s="5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6"/>
      <c r="BC218" s="25"/>
    </row>
    <row r="219" spans="1:55" ht="26.25" customHeight="1" x14ac:dyDescent="0.15">
      <c r="A219" s="531" t="s">
        <v>8</v>
      </c>
      <c r="B219" s="531"/>
      <c r="C219" s="531"/>
      <c r="D219" s="531"/>
      <c r="E219" s="532"/>
      <c r="F219" s="13"/>
      <c r="G219" s="3"/>
      <c r="H219" s="4"/>
      <c r="I219" s="5"/>
      <c r="J219" s="23"/>
      <c r="K219" s="24"/>
      <c r="L219" s="4"/>
      <c r="M219" s="5"/>
      <c r="N219" s="23"/>
      <c r="O219" s="26"/>
      <c r="P219" s="23"/>
      <c r="Q219" s="26"/>
      <c r="R219" s="4"/>
      <c r="S219" s="4"/>
      <c r="T219" s="4"/>
      <c r="U219" s="4"/>
      <c r="V219" s="23"/>
      <c r="W219" s="26"/>
      <c r="X219" s="15"/>
      <c r="Y219" s="14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6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6"/>
      <c r="BC219" s="25"/>
    </row>
    <row r="220" spans="1:55" ht="17.25" customHeight="1" x14ac:dyDescent="0.15">
      <c r="E220" s="28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</row>
    <row r="221" spans="1:55" ht="40.5" customHeight="1" thickBot="1" x14ac:dyDescent="0.2">
      <c r="D221" s="30"/>
      <c r="E221" s="524">
        <v>8</v>
      </c>
      <c r="F221" s="524"/>
      <c r="G221" s="524">
        <v>9</v>
      </c>
      <c r="H221" s="524"/>
      <c r="I221" s="524">
        <v>10</v>
      </c>
      <c r="J221" s="524"/>
      <c r="K221" s="524">
        <v>11</v>
      </c>
      <c r="L221" s="524"/>
      <c r="M221" s="524">
        <v>12</v>
      </c>
      <c r="N221" s="524"/>
      <c r="O221" s="524">
        <v>13</v>
      </c>
      <c r="P221" s="524"/>
      <c r="Q221" s="524">
        <v>14</v>
      </c>
      <c r="R221" s="524"/>
      <c r="S221" s="524">
        <v>15</v>
      </c>
      <c r="T221" s="524"/>
      <c r="U221" s="524">
        <v>16</v>
      </c>
      <c r="V221" s="524"/>
      <c r="W221" s="524">
        <v>17</v>
      </c>
      <c r="X221" s="524"/>
      <c r="Y221" s="524">
        <v>18</v>
      </c>
      <c r="Z221" s="524"/>
      <c r="AA221" s="524">
        <v>19</v>
      </c>
      <c r="AB221" s="524"/>
      <c r="AC221" s="524">
        <v>20</v>
      </c>
      <c r="AD221" s="524"/>
      <c r="AE221" s="524">
        <v>21</v>
      </c>
      <c r="AF221" s="524"/>
      <c r="AG221" s="528">
        <v>22</v>
      </c>
      <c r="AH221" s="528"/>
      <c r="AI221" s="528">
        <v>23</v>
      </c>
      <c r="AJ221" s="528"/>
      <c r="AK221" s="537" t="s">
        <v>1</v>
      </c>
      <c r="AL221" s="528"/>
      <c r="AM221" s="528">
        <v>1</v>
      </c>
      <c r="AN221" s="528"/>
      <c r="AO221" s="528">
        <v>2</v>
      </c>
      <c r="AP221" s="528"/>
      <c r="AQ221" s="528">
        <v>3</v>
      </c>
      <c r="AR221" s="528"/>
      <c r="AS221" s="528">
        <v>4</v>
      </c>
      <c r="AT221" s="528"/>
      <c r="AU221" s="528">
        <v>5</v>
      </c>
      <c r="AV221" s="528"/>
      <c r="AW221" s="524">
        <v>6</v>
      </c>
      <c r="AX221" s="524"/>
      <c r="AY221" s="524">
        <v>7</v>
      </c>
      <c r="AZ221" s="524"/>
      <c r="BA221" s="524">
        <v>8</v>
      </c>
      <c r="BB221" s="524"/>
      <c r="BC221" s="365"/>
    </row>
    <row r="222" spans="1:55" ht="17.25" customHeight="1" thickBot="1" x14ac:dyDescent="0.2">
      <c r="AH222" s="525" t="s">
        <v>2</v>
      </c>
      <c r="AI222" s="526"/>
      <c r="AJ222" s="526"/>
      <c r="AK222" s="526"/>
      <c r="AL222" s="526"/>
      <c r="AM222" s="526"/>
      <c r="AN222" s="526"/>
      <c r="AO222" s="526"/>
      <c r="AP222" s="526"/>
      <c r="AQ222" s="526"/>
      <c r="AR222" s="526"/>
      <c r="AS222" s="526"/>
      <c r="AT222" s="526"/>
      <c r="AU222" s="527"/>
    </row>
    <row r="224" spans="1:55" ht="17.25" customHeight="1" x14ac:dyDescent="0.15">
      <c r="A224" s="20" t="s">
        <v>221</v>
      </c>
      <c r="C224" s="366"/>
      <c r="D224" s="366"/>
      <c r="E224" s="366"/>
      <c r="F224" s="366"/>
      <c r="G224" s="366"/>
    </row>
    <row r="225" spans="1:55" ht="17.25" customHeight="1" x14ac:dyDescent="0.15">
      <c r="F225" s="536">
        <v>0.35416666666666669</v>
      </c>
      <c r="G225" s="538"/>
      <c r="X225" s="536">
        <v>0.72916666666666663</v>
      </c>
      <c r="Y225" s="538"/>
      <c r="AC225" s="536"/>
      <c r="AD225" s="538"/>
      <c r="AK225" s="536">
        <v>1</v>
      </c>
      <c r="AL225" s="538"/>
      <c r="BB225" s="536">
        <v>0.35416666666666669</v>
      </c>
      <c r="BC225" s="538"/>
    </row>
    <row r="226" spans="1:55" ht="26.25" customHeight="1" x14ac:dyDescent="0.15">
      <c r="A226" s="531" t="s">
        <v>3</v>
      </c>
      <c r="B226" s="531"/>
      <c r="C226" s="531"/>
      <c r="D226" s="531"/>
      <c r="E226" s="532"/>
      <c r="F226" s="22"/>
      <c r="G226" s="32"/>
      <c r="H226" s="31"/>
      <c r="I226" s="33"/>
      <c r="J226" s="31"/>
      <c r="K226" s="33"/>
      <c r="L226" s="31"/>
      <c r="M226" s="33"/>
      <c r="N226" s="148" t="s">
        <v>173</v>
      </c>
      <c r="O226" s="149" t="s">
        <v>174</v>
      </c>
      <c r="P226" s="31"/>
      <c r="Q226" s="31"/>
      <c r="R226" s="31"/>
      <c r="S226" s="31"/>
      <c r="T226" s="31"/>
      <c r="U226" s="31"/>
      <c r="V226" s="31"/>
      <c r="W226" s="31"/>
      <c r="X226" s="31"/>
      <c r="Y226" s="3"/>
      <c r="Z226" s="4"/>
      <c r="AA226" s="4"/>
      <c r="AB226" s="4"/>
      <c r="AC226" s="4" t="s">
        <v>209</v>
      </c>
      <c r="AD226" s="4"/>
      <c r="AE226" s="4"/>
      <c r="AF226" s="4"/>
      <c r="AG226" s="4"/>
      <c r="AH226" s="4"/>
      <c r="AI226" s="4"/>
      <c r="AJ226" s="4"/>
      <c r="AK226" s="4"/>
      <c r="AL226" s="5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6"/>
      <c r="BC226" s="25"/>
    </row>
    <row r="227" spans="1:55" ht="26.25" customHeight="1" x14ac:dyDescent="0.15">
      <c r="A227" s="531" t="s">
        <v>0</v>
      </c>
      <c r="B227" s="531"/>
      <c r="C227" s="531"/>
      <c r="D227" s="531"/>
      <c r="E227" s="532"/>
      <c r="F227" s="17"/>
      <c r="G227" s="8"/>
      <c r="H227" s="9"/>
      <c r="I227" s="10"/>
      <c r="J227" s="9"/>
      <c r="K227" s="10"/>
      <c r="L227" s="9"/>
      <c r="M227" s="10"/>
      <c r="N227" s="11"/>
      <c r="O227" s="12"/>
      <c r="P227" s="148" t="s">
        <v>173</v>
      </c>
      <c r="Q227" s="149" t="s">
        <v>174</v>
      </c>
      <c r="R227" s="9"/>
      <c r="S227" s="9"/>
      <c r="T227" s="9"/>
      <c r="U227" s="9"/>
      <c r="V227" s="9"/>
      <c r="W227" s="9"/>
      <c r="X227" s="4"/>
      <c r="Y227" s="3"/>
      <c r="Z227" s="4"/>
      <c r="AA227" s="4"/>
      <c r="AB227" s="4"/>
      <c r="AC227" s="4" t="s">
        <v>223</v>
      </c>
      <c r="AD227" s="4"/>
      <c r="AE227" s="4"/>
      <c r="AF227" s="4"/>
      <c r="AG227" s="4"/>
      <c r="AH227" s="4"/>
      <c r="AI227" s="4"/>
      <c r="AJ227" s="4"/>
      <c r="AK227" s="4"/>
      <c r="AL227" s="5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6"/>
      <c r="BC227" s="25"/>
    </row>
    <row r="228" spans="1:55" ht="26.25" customHeight="1" x14ac:dyDescent="0.15">
      <c r="A228" s="531" t="s">
        <v>4</v>
      </c>
      <c r="B228" s="531"/>
      <c r="C228" s="531"/>
      <c r="D228" s="531"/>
      <c r="E228" s="532"/>
      <c r="F228" s="17"/>
      <c r="G228" s="8"/>
      <c r="H228" s="9"/>
      <c r="I228" s="10"/>
      <c r="J228" s="11"/>
      <c r="K228" s="12"/>
      <c r="L228" s="148" t="s">
        <v>173</v>
      </c>
      <c r="M228" s="149" t="s">
        <v>174</v>
      </c>
      <c r="N228" s="11"/>
      <c r="O228" s="12"/>
      <c r="P228" s="11"/>
      <c r="Q228" s="12"/>
      <c r="R228" s="12"/>
      <c r="S228" s="12"/>
      <c r="T228" s="9"/>
      <c r="U228" s="9"/>
      <c r="V228" s="11"/>
      <c r="W228" s="12"/>
      <c r="X228" s="4"/>
      <c r="Y228" s="3"/>
      <c r="Z228" s="4"/>
      <c r="AA228" s="4"/>
      <c r="AB228" s="4"/>
      <c r="AC228" s="4" t="s">
        <v>223</v>
      </c>
      <c r="AD228" s="4"/>
      <c r="AE228" s="4"/>
      <c r="AF228" s="4"/>
      <c r="AG228" s="4"/>
      <c r="AH228" s="4"/>
      <c r="AI228" s="4"/>
      <c r="AJ228" s="4"/>
      <c r="AK228" s="4"/>
      <c r="AL228" s="5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6"/>
      <c r="BC228" s="25"/>
    </row>
    <row r="229" spans="1:55" ht="26.25" customHeight="1" x14ac:dyDescent="0.15">
      <c r="A229" s="541" t="s">
        <v>170</v>
      </c>
      <c r="B229" s="542"/>
      <c r="C229" s="542"/>
      <c r="D229" s="542"/>
      <c r="E229" s="543"/>
      <c r="F229" s="17"/>
      <c r="G229" s="169"/>
      <c r="H229" s="170"/>
      <c r="I229" s="171"/>
      <c r="J229" s="172"/>
      <c r="K229" s="148"/>
      <c r="L229" s="174"/>
      <c r="M229" s="174"/>
      <c r="N229" s="172"/>
      <c r="O229" s="173"/>
      <c r="P229" s="172"/>
      <c r="Q229" s="173"/>
      <c r="R229" s="174"/>
      <c r="S229" s="173"/>
      <c r="T229" s="170"/>
      <c r="U229" s="148"/>
      <c r="V229" s="172"/>
      <c r="W229" s="173"/>
      <c r="X229" s="4"/>
      <c r="Y229" s="3"/>
      <c r="Z229" s="4"/>
      <c r="AA229" s="4"/>
      <c r="AB229" s="4"/>
      <c r="AC229" s="211" t="s">
        <v>223</v>
      </c>
      <c r="AD229" s="4"/>
      <c r="AE229" s="4"/>
      <c r="AF229" s="4"/>
      <c r="AG229" s="4"/>
      <c r="AH229" s="4"/>
      <c r="AI229" s="4"/>
      <c r="AJ229" s="4"/>
      <c r="AK229" s="4"/>
      <c r="AL229" s="5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6"/>
      <c r="BC229" s="25"/>
    </row>
    <row r="230" spans="1:55" ht="26.25" customHeight="1" x14ac:dyDescent="0.15">
      <c r="A230" s="531" t="s">
        <v>8</v>
      </c>
      <c r="B230" s="531"/>
      <c r="C230" s="531"/>
      <c r="D230" s="531"/>
      <c r="E230" s="532"/>
      <c r="F230" s="13"/>
      <c r="G230" s="3"/>
      <c r="H230" s="4"/>
      <c r="I230" s="5"/>
      <c r="J230" s="23"/>
      <c r="K230" s="24"/>
      <c r="L230" s="4"/>
      <c r="M230" s="5"/>
      <c r="N230" s="23"/>
      <c r="O230" s="26"/>
      <c r="P230" s="23"/>
      <c r="Q230" s="26"/>
      <c r="R230" s="4"/>
      <c r="S230" s="4"/>
      <c r="T230" s="4"/>
      <c r="U230" s="4"/>
      <c r="V230" s="23"/>
      <c r="W230" s="26"/>
      <c r="X230" s="15"/>
      <c r="Y230" s="14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6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6"/>
      <c r="BC230" s="25"/>
    </row>
    <row r="231" spans="1:55" ht="17.25" customHeight="1" x14ac:dyDescent="0.15">
      <c r="E231" s="28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</row>
    <row r="232" spans="1:55" ht="40.5" customHeight="1" thickBot="1" x14ac:dyDescent="0.2">
      <c r="D232" s="30"/>
      <c r="E232" s="524">
        <v>8</v>
      </c>
      <c r="F232" s="524"/>
      <c r="G232" s="524">
        <v>9</v>
      </c>
      <c r="H232" s="524"/>
      <c r="I232" s="524">
        <v>10</v>
      </c>
      <c r="J232" s="524"/>
      <c r="K232" s="524">
        <v>11</v>
      </c>
      <c r="L232" s="524"/>
      <c r="M232" s="524">
        <v>12</v>
      </c>
      <c r="N232" s="524"/>
      <c r="O232" s="524">
        <v>13</v>
      </c>
      <c r="P232" s="524"/>
      <c r="Q232" s="524">
        <v>14</v>
      </c>
      <c r="R232" s="524"/>
      <c r="S232" s="524">
        <v>15</v>
      </c>
      <c r="T232" s="524"/>
      <c r="U232" s="524">
        <v>16</v>
      </c>
      <c r="V232" s="524"/>
      <c r="W232" s="524">
        <v>17</v>
      </c>
      <c r="X232" s="524"/>
      <c r="Y232" s="524">
        <v>18</v>
      </c>
      <c r="Z232" s="524"/>
      <c r="AA232" s="524">
        <v>19</v>
      </c>
      <c r="AB232" s="524"/>
      <c r="AC232" s="524">
        <v>20</v>
      </c>
      <c r="AD232" s="524"/>
      <c r="AE232" s="524">
        <v>21</v>
      </c>
      <c r="AF232" s="524"/>
      <c r="AG232" s="528">
        <v>22</v>
      </c>
      <c r="AH232" s="528"/>
      <c r="AI232" s="528">
        <v>23</v>
      </c>
      <c r="AJ232" s="528"/>
      <c r="AK232" s="537" t="s">
        <v>1</v>
      </c>
      <c r="AL232" s="528"/>
      <c r="AM232" s="528">
        <v>1</v>
      </c>
      <c r="AN232" s="528"/>
      <c r="AO232" s="528">
        <v>2</v>
      </c>
      <c r="AP232" s="528"/>
      <c r="AQ232" s="528">
        <v>3</v>
      </c>
      <c r="AR232" s="528"/>
      <c r="AS232" s="528">
        <v>4</v>
      </c>
      <c r="AT232" s="528"/>
      <c r="AU232" s="528">
        <v>5</v>
      </c>
      <c r="AV232" s="528"/>
      <c r="AW232" s="524">
        <v>6</v>
      </c>
      <c r="AX232" s="524"/>
      <c r="AY232" s="524">
        <v>7</v>
      </c>
      <c r="AZ232" s="524"/>
      <c r="BA232" s="524">
        <v>8</v>
      </c>
      <c r="BB232" s="524"/>
      <c r="BC232" s="365"/>
    </row>
    <row r="233" spans="1:55" ht="17.25" customHeight="1" thickBot="1" x14ac:dyDescent="0.2">
      <c r="AH233" s="525" t="s">
        <v>2</v>
      </c>
      <c r="AI233" s="526"/>
      <c r="AJ233" s="526"/>
      <c r="AK233" s="526"/>
      <c r="AL233" s="526"/>
      <c r="AM233" s="526"/>
      <c r="AN233" s="526"/>
      <c r="AO233" s="526"/>
      <c r="AP233" s="526"/>
      <c r="AQ233" s="526"/>
      <c r="AR233" s="526"/>
      <c r="AS233" s="526"/>
      <c r="AT233" s="526"/>
      <c r="AU233" s="527"/>
    </row>
    <row r="235" spans="1:55" ht="17.25" customHeight="1" x14ac:dyDescent="0.15">
      <c r="A235" s="20" t="s">
        <v>31</v>
      </c>
      <c r="C235" s="366"/>
      <c r="D235" s="366"/>
      <c r="E235" s="366"/>
      <c r="F235" s="366"/>
      <c r="G235" s="366"/>
    </row>
    <row r="236" spans="1:55" ht="17.25" customHeight="1" x14ac:dyDescent="0.15">
      <c r="F236" s="536">
        <v>0.35416666666666669</v>
      </c>
      <c r="G236" s="538"/>
      <c r="X236" s="536">
        <v>0.72916666666666663</v>
      </c>
      <c r="Y236" s="538"/>
      <c r="AC236" s="536"/>
      <c r="AD236" s="538"/>
      <c r="AK236" s="536">
        <v>1</v>
      </c>
      <c r="AL236" s="538"/>
      <c r="BB236" s="536">
        <v>0.35416666666666669</v>
      </c>
      <c r="BC236" s="538"/>
    </row>
    <row r="237" spans="1:55" ht="26.25" customHeight="1" x14ac:dyDescent="0.15">
      <c r="A237" s="531" t="s">
        <v>3</v>
      </c>
      <c r="B237" s="531"/>
      <c r="C237" s="531"/>
      <c r="D237" s="531"/>
      <c r="E237" s="532"/>
      <c r="F237" s="22"/>
      <c r="G237" s="32"/>
      <c r="H237" s="31"/>
      <c r="I237" s="33"/>
      <c r="J237" s="31"/>
      <c r="K237" s="33"/>
      <c r="L237" s="31"/>
      <c r="M237" s="33"/>
      <c r="N237" s="148" t="s">
        <v>173</v>
      </c>
      <c r="O237" s="149" t="s">
        <v>174</v>
      </c>
      <c r="P237" s="31"/>
      <c r="Q237" s="31"/>
      <c r="R237" s="31"/>
      <c r="S237" s="31"/>
      <c r="T237" s="149"/>
      <c r="U237" s="31"/>
      <c r="V237" s="31"/>
      <c r="W237" s="31"/>
      <c r="X237" s="31"/>
      <c r="Y237" s="32"/>
      <c r="Z237" s="4"/>
      <c r="AA237" s="4"/>
      <c r="AB237" s="4"/>
      <c r="AC237" s="4" t="s">
        <v>204</v>
      </c>
      <c r="AD237" s="4"/>
      <c r="AE237" s="4"/>
      <c r="AF237" s="4"/>
      <c r="AG237" s="4"/>
      <c r="AH237" s="4"/>
      <c r="AI237" s="4"/>
      <c r="AJ237" s="4"/>
      <c r="AK237" s="4"/>
      <c r="AL237" s="5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6"/>
      <c r="BC237" s="25"/>
    </row>
    <row r="238" spans="1:55" ht="26.25" customHeight="1" x14ac:dyDescent="0.15">
      <c r="A238" s="531" t="s">
        <v>0</v>
      </c>
      <c r="B238" s="531"/>
      <c r="C238" s="531"/>
      <c r="D238" s="531"/>
      <c r="E238" s="532"/>
      <c r="F238" s="17"/>
      <c r="G238" s="8"/>
      <c r="H238" s="9"/>
      <c r="I238" s="10"/>
      <c r="J238" s="10"/>
      <c r="K238" s="148"/>
      <c r="L238" s="9"/>
      <c r="M238" s="10"/>
      <c r="N238" s="11"/>
      <c r="O238" s="12"/>
      <c r="P238" s="148" t="s">
        <v>173</v>
      </c>
      <c r="Q238" s="149" t="s">
        <v>174</v>
      </c>
      <c r="R238" s="9"/>
      <c r="S238" s="9"/>
      <c r="T238" s="9"/>
      <c r="U238" s="9"/>
      <c r="V238" s="9"/>
      <c r="W238" s="9"/>
      <c r="X238" s="9"/>
      <c r="Y238" s="8"/>
      <c r="Z238" s="4"/>
      <c r="AA238" s="4"/>
      <c r="AB238" s="4"/>
      <c r="AC238" s="4" t="s">
        <v>204</v>
      </c>
      <c r="AD238" s="4"/>
      <c r="AE238" s="4"/>
      <c r="AF238" s="4"/>
      <c r="AG238" s="4"/>
      <c r="AH238" s="4"/>
      <c r="AI238" s="4"/>
      <c r="AJ238" s="4"/>
      <c r="AK238" s="4"/>
      <c r="AL238" s="5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6"/>
      <c r="BC238" s="25"/>
    </row>
    <row r="239" spans="1:55" ht="26.25" customHeight="1" x14ac:dyDescent="0.15">
      <c r="A239" s="531" t="s">
        <v>4</v>
      </c>
      <c r="B239" s="531"/>
      <c r="C239" s="531"/>
      <c r="D239" s="531"/>
      <c r="E239" s="532"/>
      <c r="F239" s="17"/>
      <c r="G239" s="8"/>
      <c r="H239" s="9"/>
      <c r="I239" s="10"/>
      <c r="J239" s="11"/>
      <c r="K239" s="11"/>
      <c r="L239" s="148" t="s">
        <v>173</v>
      </c>
      <c r="M239" s="149" t="s">
        <v>174</v>
      </c>
      <c r="N239" s="11"/>
      <c r="O239" s="12"/>
      <c r="P239" s="11"/>
      <c r="Q239" s="12"/>
      <c r="R239" s="12"/>
      <c r="S239" s="11"/>
      <c r="T239" s="9"/>
      <c r="U239" s="9"/>
      <c r="V239" s="9"/>
      <c r="W239" s="148"/>
      <c r="X239" s="9"/>
      <c r="Y239" s="8"/>
      <c r="Z239" s="4"/>
      <c r="AA239" s="4"/>
      <c r="AB239" s="4"/>
      <c r="AC239" s="4" t="s">
        <v>204</v>
      </c>
      <c r="AD239" s="4"/>
      <c r="AE239" s="4"/>
      <c r="AF239" s="4"/>
      <c r="AG239" s="4"/>
      <c r="AH239" s="4"/>
      <c r="AI239" s="4"/>
      <c r="AJ239" s="4"/>
      <c r="AK239" s="4"/>
      <c r="AL239" s="5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6"/>
      <c r="BC239" s="25"/>
    </row>
    <row r="240" spans="1:55" ht="26.25" customHeight="1" x14ac:dyDescent="0.15">
      <c r="A240" s="541" t="s">
        <v>170</v>
      </c>
      <c r="B240" s="542"/>
      <c r="C240" s="542"/>
      <c r="D240" s="542"/>
      <c r="E240" s="543"/>
      <c r="F240" s="17"/>
      <c r="G240" s="169"/>
      <c r="H240" s="170"/>
      <c r="I240" s="171"/>
      <c r="J240" s="148"/>
      <c r="K240" s="174"/>
      <c r="L240" s="174"/>
      <c r="M240" s="174"/>
      <c r="N240" s="172"/>
      <c r="O240" s="173"/>
      <c r="P240" s="172"/>
      <c r="Q240" s="173"/>
      <c r="R240" s="174"/>
      <c r="S240" s="173"/>
      <c r="T240" s="170"/>
      <c r="U240" s="148" t="s">
        <v>173</v>
      </c>
      <c r="V240" s="149" t="s">
        <v>174</v>
      </c>
      <c r="W240" s="173"/>
      <c r="X240" s="170"/>
      <c r="Y240" s="169"/>
      <c r="Z240" s="4"/>
      <c r="AA240" s="4"/>
      <c r="AB240" s="4"/>
      <c r="AC240" s="211" t="s">
        <v>204</v>
      </c>
      <c r="AD240" s="4"/>
      <c r="AE240" s="4"/>
      <c r="AF240" s="4"/>
      <c r="AG240" s="4"/>
      <c r="AH240" s="4"/>
      <c r="AI240" s="4"/>
      <c r="AJ240" s="4"/>
      <c r="AK240" s="4"/>
      <c r="AL240" s="5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6"/>
      <c r="BC240" s="25"/>
    </row>
    <row r="241" spans="1:55" ht="26.25" customHeight="1" x14ac:dyDescent="0.15">
      <c r="A241" s="531" t="s">
        <v>8</v>
      </c>
      <c r="B241" s="531"/>
      <c r="C241" s="531"/>
      <c r="D241" s="531"/>
      <c r="E241" s="532"/>
      <c r="F241" s="13"/>
      <c r="G241" s="3"/>
      <c r="H241" s="4"/>
      <c r="I241" s="5"/>
      <c r="J241" s="23"/>
      <c r="K241" s="24"/>
      <c r="L241" s="4"/>
      <c r="M241" s="5"/>
      <c r="N241" s="23"/>
      <c r="O241" s="26"/>
      <c r="P241" s="23"/>
      <c r="Q241" s="26"/>
      <c r="R241" s="4"/>
      <c r="S241" s="4"/>
      <c r="T241" s="4"/>
      <c r="U241" s="4"/>
      <c r="V241" s="23"/>
      <c r="W241" s="26"/>
      <c r="X241" s="4"/>
      <c r="Y241" s="3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6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6"/>
      <c r="BC241" s="25"/>
    </row>
    <row r="242" spans="1:55" ht="17.25" customHeight="1" x14ac:dyDescent="0.15">
      <c r="E242" s="28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</row>
    <row r="243" spans="1:55" ht="17.25" customHeight="1" thickBot="1" x14ac:dyDescent="0.2">
      <c r="D243" s="30"/>
      <c r="E243" s="524">
        <v>8</v>
      </c>
      <c r="F243" s="524"/>
      <c r="G243" s="524">
        <v>9</v>
      </c>
      <c r="H243" s="524"/>
      <c r="I243" s="524">
        <v>10</v>
      </c>
      <c r="J243" s="524"/>
      <c r="K243" s="524">
        <v>11</v>
      </c>
      <c r="L243" s="524"/>
      <c r="M243" s="524">
        <v>12</v>
      </c>
      <c r="N243" s="524"/>
      <c r="O243" s="524">
        <v>13</v>
      </c>
      <c r="P243" s="524"/>
      <c r="Q243" s="524">
        <v>14</v>
      </c>
      <c r="R243" s="524"/>
      <c r="S243" s="524">
        <v>15</v>
      </c>
      <c r="T243" s="524"/>
      <c r="U243" s="524">
        <v>16</v>
      </c>
      <c r="V243" s="524"/>
      <c r="W243" s="524">
        <v>17</v>
      </c>
      <c r="X243" s="524"/>
      <c r="Y243" s="524">
        <v>18</v>
      </c>
      <c r="Z243" s="524"/>
      <c r="AA243" s="524">
        <v>19</v>
      </c>
      <c r="AB243" s="524"/>
      <c r="AC243" s="524">
        <v>20</v>
      </c>
      <c r="AD243" s="524"/>
      <c r="AE243" s="524">
        <v>21</v>
      </c>
      <c r="AF243" s="524"/>
      <c r="AG243" s="528">
        <v>22</v>
      </c>
      <c r="AH243" s="528"/>
      <c r="AI243" s="528">
        <v>23</v>
      </c>
      <c r="AJ243" s="528"/>
      <c r="AK243" s="537" t="s">
        <v>1</v>
      </c>
      <c r="AL243" s="528"/>
      <c r="AM243" s="528">
        <v>1</v>
      </c>
      <c r="AN243" s="528"/>
      <c r="AO243" s="528">
        <v>2</v>
      </c>
      <c r="AP243" s="528"/>
      <c r="AQ243" s="528">
        <v>3</v>
      </c>
      <c r="AR243" s="528"/>
      <c r="AS243" s="528">
        <v>4</v>
      </c>
      <c r="AT243" s="528"/>
      <c r="AU243" s="528">
        <v>5</v>
      </c>
      <c r="AV243" s="528"/>
      <c r="AW243" s="524">
        <v>6</v>
      </c>
      <c r="AX243" s="524"/>
      <c r="AY243" s="524">
        <v>7</v>
      </c>
      <c r="AZ243" s="524"/>
      <c r="BA243" s="524">
        <v>8</v>
      </c>
      <c r="BB243" s="524"/>
      <c r="BC243" s="365"/>
    </row>
    <row r="244" spans="1:55" ht="17.25" customHeight="1" thickBot="1" x14ac:dyDescent="0.2">
      <c r="AH244" s="525" t="s">
        <v>2</v>
      </c>
      <c r="AI244" s="526"/>
      <c r="AJ244" s="526"/>
      <c r="AK244" s="526"/>
      <c r="AL244" s="526"/>
      <c r="AM244" s="526"/>
      <c r="AN244" s="526"/>
      <c r="AO244" s="526"/>
      <c r="AP244" s="526"/>
      <c r="AQ244" s="526"/>
      <c r="AR244" s="526"/>
      <c r="AS244" s="526"/>
      <c r="AT244" s="526"/>
      <c r="AU244" s="527"/>
    </row>
  </sheetData>
  <mergeCells count="678">
    <mergeCell ref="AU243:AV243"/>
    <mergeCell ref="AW243:AX243"/>
    <mergeCell ref="AY243:AZ243"/>
    <mergeCell ref="BA243:BB243"/>
    <mergeCell ref="AH244:AU244"/>
    <mergeCell ref="A6:E6"/>
    <mergeCell ref="A33:E33"/>
    <mergeCell ref="A161:E161"/>
    <mergeCell ref="A185:E185"/>
    <mergeCell ref="A196:E196"/>
    <mergeCell ref="AI243:AJ243"/>
    <mergeCell ref="AK243:AL243"/>
    <mergeCell ref="AM243:AN243"/>
    <mergeCell ref="AO243:AP243"/>
    <mergeCell ref="AQ243:AR243"/>
    <mergeCell ref="AS243:AT243"/>
    <mergeCell ref="W243:X243"/>
    <mergeCell ref="Y243:Z243"/>
    <mergeCell ref="AA243:AB243"/>
    <mergeCell ref="AC243:AD243"/>
    <mergeCell ref="AE243:AF243"/>
    <mergeCell ref="AG243:AH243"/>
    <mergeCell ref="K243:L243"/>
    <mergeCell ref="M243:N243"/>
    <mergeCell ref="O243:P243"/>
    <mergeCell ref="Q243:R243"/>
    <mergeCell ref="S243:T243"/>
    <mergeCell ref="U243:V243"/>
    <mergeCell ref="A238:E238"/>
    <mergeCell ref="A239:E239"/>
    <mergeCell ref="A241:E241"/>
    <mergeCell ref="E243:F243"/>
    <mergeCell ref="G243:H243"/>
    <mergeCell ref="I243:J243"/>
    <mergeCell ref="A240:E240"/>
    <mergeCell ref="F236:G236"/>
    <mergeCell ref="X236:Y236"/>
    <mergeCell ref="AC236:AD236"/>
    <mergeCell ref="AK236:AL236"/>
    <mergeCell ref="BB236:BC236"/>
    <mergeCell ref="A237:E237"/>
    <mergeCell ref="AS232:AT232"/>
    <mergeCell ref="AU232:AV232"/>
    <mergeCell ref="AW232:AX232"/>
    <mergeCell ref="AY232:AZ232"/>
    <mergeCell ref="BA232:BB232"/>
    <mergeCell ref="AH233:AU233"/>
    <mergeCell ref="AG232:AH232"/>
    <mergeCell ref="AI232:AJ232"/>
    <mergeCell ref="AK232:AL232"/>
    <mergeCell ref="AM232:AN232"/>
    <mergeCell ref="AO232:AP232"/>
    <mergeCell ref="AQ232:AR232"/>
    <mergeCell ref="U232:V232"/>
    <mergeCell ref="W232:X232"/>
    <mergeCell ref="Y232:Z232"/>
    <mergeCell ref="AA232:AB232"/>
    <mergeCell ref="AC232:AD232"/>
    <mergeCell ref="AE232:AF232"/>
    <mergeCell ref="I232:J232"/>
    <mergeCell ref="K232:L232"/>
    <mergeCell ref="M232:N232"/>
    <mergeCell ref="O232:P232"/>
    <mergeCell ref="Q232:R232"/>
    <mergeCell ref="S232:T232"/>
    <mergeCell ref="A226:E226"/>
    <mergeCell ref="A227:E227"/>
    <mergeCell ref="A228:E228"/>
    <mergeCell ref="A230:E230"/>
    <mergeCell ref="E232:F232"/>
    <mergeCell ref="G232:H232"/>
    <mergeCell ref="A229:E229"/>
    <mergeCell ref="AU221:AV221"/>
    <mergeCell ref="AW221:AX221"/>
    <mergeCell ref="AY221:AZ221"/>
    <mergeCell ref="BA221:BB221"/>
    <mergeCell ref="AH222:AU222"/>
    <mergeCell ref="F225:G225"/>
    <mergeCell ref="X225:Y225"/>
    <mergeCell ref="AC225:AD225"/>
    <mergeCell ref="AK225:AL225"/>
    <mergeCell ref="BB225:BC225"/>
    <mergeCell ref="AI221:AJ221"/>
    <mergeCell ref="AK221:AL221"/>
    <mergeCell ref="AM221:AN221"/>
    <mergeCell ref="AO221:AP221"/>
    <mergeCell ref="AQ221:AR221"/>
    <mergeCell ref="AS221:AT221"/>
    <mergeCell ref="W221:X221"/>
    <mergeCell ref="Y221:Z221"/>
    <mergeCell ref="AA221:AB221"/>
    <mergeCell ref="AC221:AD221"/>
    <mergeCell ref="AE221:AF221"/>
    <mergeCell ref="AG221:AH221"/>
    <mergeCell ref="K221:L221"/>
    <mergeCell ref="M221:N221"/>
    <mergeCell ref="O221:P221"/>
    <mergeCell ref="Q221:R221"/>
    <mergeCell ref="S221:T221"/>
    <mergeCell ref="U221:V221"/>
    <mergeCell ref="A216:E216"/>
    <mergeCell ref="A217:E217"/>
    <mergeCell ref="A219:E219"/>
    <mergeCell ref="E221:F221"/>
    <mergeCell ref="G221:H221"/>
    <mergeCell ref="I221:J221"/>
    <mergeCell ref="A218:E218"/>
    <mergeCell ref="F214:G214"/>
    <mergeCell ref="X214:Y214"/>
    <mergeCell ref="AC214:AD214"/>
    <mergeCell ref="AK214:AL214"/>
    <mergeCell ref="BB214:BC214"/>
    <mergeCell ref="A215:E215"/>
    <mergeCell ref="AS210:AT210"/>
    <mergeCell ref="AU210:AV210"/>
    <mergeCell ref="AW210:AX210"/>
    <mergeCell ref="AY210:AZ210"/>
    <mergeCell ref="BA210:BB210"/>
    <mergeCell ref="AH211:AU211"/>
    <mergeCell ref="AG210:AH210"/>
    <mergeCell ref="AI210:AJ210"/>
    <mergeCell ref="AK210:AL210"/>
    <mergeCell ref="AM210:AN210"/>
    <mergeCell ref="AO210:AP210"/>
    <mergeCell ref="AQ210:AR210"/>
    <mergeCell ref="U210:V210"/>
    <mergeCell ref="W210:X210"/>
    <mergeCell ref="Y210:Z210"/>
    <mergeCell ref="AA210:AB210"/>
    <mergeCell ref="AC210:AD210"/>
    <mergeCell ref="AE210:AF210"/>
    <mergeCell ref="I210:J210"/>
    <mergeCell ref="K210:L210"/>
    <mergeCell ref="M210:N210"/>
    <mergeCell ref="O210:P210"/>
    <mergeCell ref="Q210:R210"/>
    <mergeCell ref="S210:T210"/>
    <mergeCell ref="A204:E204"/>
    <mergeCell ref="A205:E205"/>
    <mergeCell ref="A206:E206"/>
    <mergeCell ref="A208:E208"/>
    <mergeCell ref="E210:F210"/>
    <mergeCell ref="G210:H210"/>
    <mergeCell ref="A207:E207"/>
    <mergeCell ref="AU199:AV199"/>
    <mergeCell ref="AW199:AX199"/>
    <mergeCell ref="AY199:AZ199"/>
    <mergeCell ref="BA199:BB199"/>
    <mergeCell ref="AH200:AU200"/>
    <mergeCell ref="F203:G203"/>
    <mergeCell ref="X203:Y203"/>
    <mergeCell ref="AC203:AD203"/>
    <mergeCell ref="AK203:AL203"/>
    <mergeCell ref="BB203:BC203"/>
    <mergeCell ref="AI199:AJ199"/>
    <mergeCell ref="AK199:AL199"/>
    <mergeCell ref="AM199:AN199"/>
    <mergeCell ref="AO199:AP199"/>
    <mergeCell ref="AQ199:AR199"/>
    <mergeCell ref="AS199:AT199"/>
    <mergeCell ref="W199:X199"/>
    <mergeCell ref="Y199:Z199"/>
    <mergeCell ref="AA199:AB199"/>
    <mergeCell ref="AC199:AD199"/>
    <mergeCell ref="AE199:AF199"/>
    <mergeCell ref="AG199:AH199"/>
    <mergeCell ref="K199:L199"/>
    <mergeCell ref="M199:N199"/>
    <mergeCell ref="O199:P199"/>
    <mergeCell ref="Q199:R199"/>
    <mergeCell ref="S199:T199"/>
    <mergeCell ref="U199:V199"/>
    <mergeCell ref="A194:E194"/>
    <mergeCell ref="A195:E195"/>
    <mergeCell ref="A197:E197"/>
    <mergeCell ref="E199:F199"/>
    <mergeCell ref="G199:H199"/>
    <mergeCell ref="I199:J199"/>
    <mergeCell ref="F192:G192"/>
    <mergeCell ref="X192:Y192"/>
    <mergeCell ref="AC192:AD192"/>
    <mergeCell ref="AK192:AL192"/>
    <mergeCell ref="BB192:BC192"/>
    <mergeCell ref="A193:E193"/>
    <mergeCell ref="AS188:AT188"/>
    <mergeCell ref="AU188:AV188"/>
    <mergeCell ref="AW188:AX188"/>
    <mergeCell ref="AY188:AZ188"/>
    <mergeCell ref="BA188:BB188"/>
    <mergeCell ref="AH189:AU189"/>
    <mergeCell ref="AG188:AH188"/>
    <mergeCell ref="AI188:AJ188"/>
    <mergeCell ref="AK188:AL188"/>
    <mergeCell ref="AM188:AN188"/>
    <mergeCell ref="AO188:AP188"/>
    <mergeCell ref="AQ188:AR188"/>
    <mergeCell ref="U188:V188"/>
    <mergeCell ref="W188:X188"/>
    <mergeCell ref="Y188:Z188"/>
    <mergeCell ref="AA188:AB188"/>
    <mergeCell ref="AC188:AD188"/>
    <mergeCell ref="AE188:AF188"/>
    <mergeCell ref="I188:J188"/>
    <mergeCell ref="K188:L188"/>
    <mergeCell ref="M188:N188"/>
    <mergeCell ref="O188:P188"/>
    <mergeCell ref="Q188:R188"/>
    <mergeCell ref="S188:T188"/>
    <mergeCell ref="A182:E182"/>
    <mergeCell ref="A183:E183"/>
    <mergeCell ref="A184:E184"/>
    <mergeCell ref="A186:E186"/>
    <mergeCell ref="E188:F188"/>
    <mergeCell ref="G188:H188"/>
    <mergeCell ref="BA177:BB177"/>
    <mergeCell ref="AH178:AU178"/>
    <mergeCell ref="F181:G181"/>
    <mergeCell ref="X181:Y181"/>
    <mergeCell ref="AC181:AD181"/>
    <mergeCell ref="AK181:AL181"/>
    <mergeCell ref="BB181:BC181"/>
    <mergeCell ref="AO177:AP177"/>
    <mergeCell ref="AQ177:AR177"/>
    <mergeCell ref="AS177:AT177"/>
    <mergeCell ref="AU177:AV177"/>
    <mergeCell ref="AW177:AX177"/>
    <mergeCell ref="AY177:AZ177"/>
    <mergeCell ref="AC177:AD177"/>
    <mergeCell ref="AE177:AF177"/>
    <mergeCell ref="AG177:AH177"/>
    <mergeCell ref="AI177:AJ177"/>
    <mergeCell ref="AK177:AL177"/>
    <mergeCell ref="AM177:AN177"/>
    <mergeCell ref="Q177:R177"/>
    <mergeCell ref="S177:T177"/>
    <mergeCell ref="U177:V177"/>
    <mergeCell ref="W177:X177"/>
    <mergeCell ref="Y177:Z177"/>
    <mergeCell ref="AA177:AB177"/>
    <mergeCell ref="E177:F177"/>
    <mergeCell ref="G177:H177"/>
    <mergeCell ref="I177:J177"/>
    <mergeCell ref="K177:L177"/>
    <mergeCell ref="M177:N177"/>
    <mergeCell ref="O177:P177"/>
    <mergeCell ref="A170:E170"/>
    <mergeCell ref="A171:E171"/>
    <mergeCell ref="A172:E172"/>
    <mergeCell ref="A173:E173"/>
    <mergeCell ref="A174:E174"/>
    <mergeCell ref="A175:E175"/>
    <mergeCell ref="AW165:AX165"/>
    <mergeCell ref="AY165:AZ165"/>
    <mergeCell ref="BA165:BB165"/>
    <mergeCell ref="AH166:AU166"/>
    <mergeCell ref="F169:G169"/>
    <mergeCell ref="X169:Y169"/>
    <mergeCell ref="AC169:AD169"/>
    <mergeCell ref="AK169:AL169"/>
    <mergeCell ref="BB169:BC169"/>
    <mergeCell ref="AK165:AL165"/>
    <mergeCell ref="AM165:AN165"/>
    <mergeCell ref="AO165:AP165"/>
    <mergeCell ref="AQ165:AR165"/>
    <mergeCell ref="AS165:AT165"/>
    <mergeCell ref="AU165:AV165"/>
    <mergeCell ref="Y165:Z165"/>
    <mergeCell ref="AA165:AB165"/>
    <mergeCell ref="AC165:AD165"/>
    <mergeCell ref="AE165:AF165"/>
    <mergeCell ref="AG165:AH165"/>
    <mergeCell ref="AI165:AJ165"/>
    <mergeCell ref="M165:N165"/>
    <mergeCell ref="O165:P165"/>
    <mergeCell ref="Q165:R165"/>
    <mergeCell ref="S165:T165"/>
    <mergeCell ref="U165:V165"/>
    <mergeCell ref="W165:X165"/>
    <mergeCell ref="A162:E162"/>
    <mergeCell ref="A163:E163"/>
    <mergeCell ref="E165:F165"/>
    <mergeCell ref="G165:H165"/>
    <mergeCell ref="I165:J165"/>
    <mergeCell ref="K165:L165"/>
    <mergeCell ref="A155:E155"/>
    <mergeCell ref="A156:E156"/>
    <mergeCell ref="A157:E157"/>
    <mergeCell ref="A158:E158"/>
    <mergeCell ref="A159:E159"/>
    <mergeCell ref="A160:E160"/>
    <mergeCell ref="AW150:AX150"/>
    <mergeCell ref="AY150:AZ150"/>
    <mergeCell ref="BA150:BB150"/>
    <mergeCell ref="AH151:AU151"/>
    <mergeCell ref="F154:G154"/>
    <mergeCell ref="X154:Y154"/>
    <mergeCell ref="AC154:AD154"/>
    <mergeCell ref="AK154:AL154"/>
    <mergeCell ref="BB154:BC154"/>
    <mergeCell ref="AK150:AL150"/>
    <mergeCell ref="AM150:AN150"/>
    <mergeCell ref="AO150:AP150"/>
    <mergeCell ref="AQ150:AR150"/>
    <mergeCell ref="AS150:AT150"/>
    <mergeCell ref="AU150:AV150"/>
    <mergeCell ref="Y150:Z150"/>
    <mergeCell ref="AA150:AB150"/>
    <mergeCell ref="AC150:AD150"/>
    <mergeCell ref="AE150:AF150"/>
    <mergeCell ref="AG150:AH150"/>
    <mergeCell ref="AI150:AJ150"/>
    <mergeCell ref="M150:N150"/>
    <mergeCell ref="O150:P150"/>
    <mergeCell ref="Q150:R150"/>
    <mergeCell ref="S150:T150"/>
    <mergeCell ref="U150:V150"/>
    <mergeCell ref="W150:X150"/>
    <mergeCell ref="A147:E147"/>
    <mergeCell ref="A148:E148"/>
    <mergeCell ref="E150:F150"/>
    <mergeCell ref="G150:H150"/>
    <mergeCell ref="I150:J150"/>
    <mergeCell ref="K150:L150"/>
    <mergeCell ref="A141:E141"/>
    <mergeCell ref="A142:E142"/>
    <mergeCell ref="A143:E143"/>
    <mergeCell ref="A144:E144"/>
    <mergeCell ref="A145:E145"/>
    <mergeCell ref="A146:E146"/>
    <mergeCell ref="AY136:AZ136"/>
    <mergeCell ref="BA136:BB136"/>
    <mergeCell ref="AH137:AU137"/>
    <mergeCell ref="F140:G140"/>
    <mergeCell ref="X140:Y140"/>
    <mergeCell ref="AC140:AD140"/>
    <mergeCell ref="AK140:AL140"/>
    <mergeCell ref="BB140:BC140"/>
    <mergeCell ref="AM136:AN136"/>
    <mergeCell ref="AO136:AP136"/>
    <mergeCell ref="AQ136:AR136"/>
    <mergeCell ref="AS136:AT136"/>
    <mergeCell ref="AU136:AV136"/>
    <mergeCell ref="AW136:AX136"/>
    <mergeCell ref="AA136:AB136"/>
    <mergeCell ref="AC136:AD136"/>
    <mergeCell ref="AE136:AF136"/>
    <mergeCell ref="AG136:AH136"/>
    <mergeCell ref="AI136:AJ136"/>
    <mergeCell ref="AK136:AL136"/>
    <mergeCell ref="O136:P136"/>
    <mergeCell ref="Q136:R136"/>
    <mergeCell ref="S136:T136"/>
    <mergeCell ref="U136:V136"/>
    <mergeCell ref="W136:X136"/>
    <mergeCell ref="Y136:Z136"/>
    <mergeCell ref="A134:E134"/>
    <mergeCell ref="E136:F136"/>
    <mergeCell ref="G136:H136"/>
    <mergeCell ref="I136:J136"/>
    <mergeCell ref="K136:L136"/>
    <mergeCell ref="M136:N136"/>
    <mergeCell ref="A128:E128"/>
    <mergeCell ref="A129:E129"/>
    <mergeCell ref="A130:E130"/>
    <mergeCell ref="A131:E131"/>
    <mergeCell ref="A132:E132"/>
    <mergeCell ref="A133:E133"/>
    <mergeCell ref="CX121:CY121"/>
    <mergeCell ref="CZ121:DA121"/>
    <mergeCell ref="DB121:DC121"/>
    <mergeCell ref="DD121:DE121"/>
    <mergeCell ref="CK122:CX122"/>
    <mergeCell ref="F127:G127"/>
    <mergeCell ref="X127:Y127"/>
    <mergeCell ref="AC127:AD127"/>
    <mergeCell ref="AK127:AL127"/>
    <mergeCell ref="BB127:BC127"/>
    <mergeCell ref="CL121:CM121"/>
    <mergeCell ref="CN121:CO121"/>
    <mergeCell ref="CP121:CQ121"/>
    <mergeCell ref="CR121:CS121"/>
    <mergeCell ref="CT121:CU121"/>
    <mergeCell ref="CV121:CW121"/>
    <mergeCell ref="BZ121:CA121"/>
    <mergeCell ref="CB121:CC121"/>
    <mergeCell ref="CD121:CE121"/>
    <mergeCell ref="CF121:CG121"/>
    <mergeCell ref="CH121:CI121"/>
    <mergeCell ref="CJ121:CK121"/>
    <mergeCell ref="BN121:BO121"/>
    <mergeCell ref="BP121:BQ121"/>
    <mergeCell ref="BR121:BS121"/>
    <mergeCell ref="BT121:BU121"/>
    <mergeCell ref="BV121:BW121"/>
    <mergeCell ref="BX121:BY121"/>
    <mergeCell ref="BD117:BH117"/>
    <mergeCell ref="BD118:BH118"/>
    <mergeCell ref="BD119:BH119"/>
    <mergeCell ref="BH121:BI121"/>
    <mergeCell ref="BJ121:BK121"/>
    <mergeCell ref="BL121:BM121"/>
    <mergeCell ref="CN112:CO112"/>
    <mergeCell ref="DE112:DF112"/>
    <mergeCell ref="BD113:BH113"/>
    <mergeCell ref="BD114:BH114"/>
    <mergeCell ref="BD115:BH115"/>
    <mergeCell ref="BD116:BH116"/>
    <mergeCell ref="AY108:AZ108"/>
    <mergeCell ref="BA108:BB108"/>
    <mergeCell ref="AH109:AU109"/>
    <mergeCell ref="BI112:BJ112"/>
    <mergeCell ref="CA112:CB112"/>
    <mergeCell ref="CF112:CG112"/>
    <mergeCell ref="AM108:AN108"/>
    <mergeCell ref="AO108:AP108"/>
    <mergeCell ref="AQ108:AR108"/>
    <mergeCell ref="AS108:AT108"/>
    <mergeCell ref="AU108:AV108"/>
    <mergeCell ref="AW108:AX108"/>
    <mergeCell ref="AA108:AB108"/>
    <mergeCell ref="AC108:AD108"/>
    <mergeCell ref="AE108:AF108"/>
    <mergeCell ref="AG108:AH108"/>
    <mergeCell ref="AI108:AJ108"/>
    <mergeCell ref="AK108:AL108"/>
    <mergeCell ref="O108:P108"/>
    <mergeCell ref="Q108:R108"/>
    <mergeCell ref="S108:T108"/>
    <mergeCell ref="U108:V108"/>
    <mergeCell ref="W108:X108"/>
    <mergeCell ref="Y108:Z108"/>
    <mergeCell ref="A106:E106"/>
    <mergeCell ref="E108:F108"/>
    <mergeCell ref="G108:H108"/>
    <mergeCell ref="I108:J108"/>
    <mergeCell ref="K108:L108"/>
    <mergeCell ref="M108:N108"/>
    <mergeCell ref="A100:E100"/>
    <mergeCell ref="A101:E101"/>
    <mergeCell ref="A102:E102"/>
    <mergeCell ref="A103:E103"/>
    <mergeCell ref="A104:E104"/>
    <mergeCell ref="A105:E105"/>
    <mergeCell ref="AH96:AU96"/>
    <mergeCell ref="F99:G99"/>
    <mergeCell ref="X99:Y99"/>
    <mergeCell ref="AC99:AD99"/>
    <mergeCell ref="AK99:AL99"/>
    <mergeCell ref="BB99:BC99"/>
    <mergeCell ref="AM95:AN95"/>
    <mergeCell ref="AO95:AP95"/>
    <mergeCell ref="AQ95:AR95"/>
    <mergeCell ref="AS95:AT95"/>
    <mergeCell ref="AU95:AV95"/>
    <mergeCell ref="AW95:AX95"/>
    <mergeCell ref="AA95:AB95"/>
    <mergeCell ref="AC95:AD95"/>
    <mergeCell ref="AE95:AF95"/>
    <mergeCell ref="AG95:AH95"/>
    <mergeCell ref="AI95:AJ95"/>
    <mergeCell ref="AK95:AL95"/>
    <mergeCell ref="O95:P95"/>
    <mergeCell ref="Q95:R95"/>
    <mergeCell ref="S95:T95"/>
    <mergeCell ref="U95:V95"/>
    <mergeCell ref="AK86:AL86"/>
    <mergeCell ref="BB86:BC86"/>
    <mergeCell ref="W95:X95"/>
    <mergeCell ref="Y95:Z95"/>
    <mergeCell ref="A93:E93"/>
    <mergeCell ref="E95:F95"/>
    <mergeCell ref="G95:H95"/>
    <mergeCell ref="I95:J95"/>
    <mergeCell ref="K95:L95"/>
    <mergeCell ref="M95:N95"/>
    <mergeCell ref="A87:E87"/>
    <mergeCell ref="A88:E88"/>
    <mergeCell ref="A89:E89"/>
    <mergeCell ref="A90:E90"/>
    <mergeCell ref="A91:E91"/>
    <mergeCell ref="A92:E92"/>
    <mergeCell ref="AY95:AZ95"/>
    <mergeCell ref="BA95:BB95"/>
    <mergeCell ref="U68:V68"/>
    <mergeCell ref="W68:X68"/>
    <mergeCell ref="Y68:Z68"/>
    <mergeCell ref="AA68:AB68"/>
    <mergeCell ref="AC68:AD68"/>
    <mergeCell ref="AE68:AF68"/>
    <mergeCell ref="F86:G86"/>
    <mergeCell ref="X86:Y86"/>
    <mergeCell ref="AC86:AD86"/>
    <mergeCell ref="I68:J68"/>
    <mergeCell ref="K68:L68"/>
    <mergeCell ref="M68:N68"/>
    <mergeCell ref="O68:P68"/>
    <mergeCell ref="Q68:R68"/>
    <mergeCell ref="S68:T68"/>
    <mergeCell ref="AS68:AT68"/>
    <mergeCell ref="AU68:AV68"/>
    <mergeCell ref="AW68:AX68"/>
    <mergeCell ref="AY68:AZ68"/>
    <mergeCell ref="BA68:BB68"/>
    <mergeCell ref="AH69:AU69"/>
    <mergeCell ref="AG68:AH68"/>
    <mergeCell ref="AI68:AJ68"/>
    <mergeCell ref="AK68:AL68"/>
    <mergeCell ref="AM68:AN68"/>
    <mergeCell ref="AO68:AP68"/>
    <mergeCell ref="AQ68:AR68"/>
    <mergeCell ref="A63:E63"/>
    <mergeCell ref="A64:E64"/>
    <mergeCell ref="A65:E65"/>
    <mergeCell ref="A66:E66"/>
    <mergeCell ref="E68:F68"/>
    <mergeCell ref="G68:H68"/>
    <mergeCell ref="A57:E57"/>
    <mergeCell ref="A58:E58"/>
    <mergeCell ref="A59:E59"/>
    <mergeCell ref="A60:E60"/>
    <mergeCell ref="A61:E61"/>
    <mergeCell ref="A62:E62"/>
    <mergeCell ref="AU51:AV51"/>
    <mergeCell ref="AW51:AX51"/>
    <mergeCell ref="AY51:AZ51"/>
    <mergeCell ref="U51:V51"/>
    <mergeCell ref="BA51:BB51"/>
    <mergeCell ref="AH52:AU52"/>
    <mergeCell ref="F56:G56"/>
    <mergeCell ref="X56:Y56"/>
    <mergeCell ref="AC56:AD56"/>
    <mergeCell ref="AK56:AL56"/>
    <mergeCell ref="BB56:BC56"/>
    <mergeCell ref="AI51:AJ51"/>
    <mergeCell ref="AK51:AL51"/>
    <mergeCell ref="AM51:AN51"/>
    <mergeCell ref="AO51:AP51"/>
    <mergeCell ref="AQ51:AR51"/>
    <mergeCell ref="AS51:AT51"/>
    <mergeCell ref="W51:X51"/>
    <mergeCell ref="Y51:Z51"/>
    <mergeCell ref="AA51:AB51"/>
    <mergeCell ref="AC51:AD51"/>
    <mergeCell ref="AE51:AF51"/>
    <mergeCell ref="AG51:AH51"/>
    <mergeCell ref="K51:L51"/>
    <mergeCell ref="M51:N51"/>
    <mergeCell ref="O51:P51"/>
    <mergeCell ref="Q51:R51"/>
    <mergeCell ref="S51:T51"/>
    <mergeCell ref="A47:E47"/>
    <mergeCell ref="A48:E48"/>
    <mergeCell ref="A49:E49"/>
    <mergeCell ref="E51:F51"/>
    <mergeCell ref="G51:H51"/>
    <mergeCell ref="I51:J51"/>
    <mergeCell ref="A41:E41"/>
    <mergeCell ref="A42:E42"/>
    <mergeCell ref="A43:E43"/>
    <mergeCell ref="A44:E44"/>
    <mergeCell ref="A45:E45"/>
    <mergeCell ref="A46:E46"/>
    <mergeCell ref="AY36:AZ36"/>
    <mergeCell ref="BA36:BB36"/>
    <mergeCell ref="AH37:AU37"/>
    <mergeCell ref="F40:G40"/>
    <mergeCell ref="X40:Y40"/>
    <mergeCell ref="AC40:AD40"/>
    <mergeCell ref="AK40:AL40"/>
    <mergeCell ref="BB40:BC40"/>
    <mergeCell ref="AM36:AN36"/>
    <mergeCell ref="AO36:AP36"/>
    <mergeCell ref="AQ36:AR36"/>
    <mergeCell ref="AS36:AT36"/>
    <mergeCell ref="AU36:AV36"/>
    <mergeCell ref="AW36:AX36"/>
    <mergeCell ref="AA36:AB36"/>
    <mergeCell ref="AC36:AD36"/>
    <mergeCell ref="AE36:AF36"/>
    <mergeCell ref="AG36:AH36"/>
    <mergeCell ref="AI36:AJ36"/>
    <mergeCell ref="AK36:AL36"/>
    <mergeCell ref="O36:P36"/>
    <mergeCell ref="Q36:R36"/>
    <mergeCell ref="S36:T36"/>
    <mergeCell ref="U36:V36"/>
    <mergeCell ref="W36:X36"/>
    <mergeCell ref="Y36:Z36"/>
    <mergeCell ref="A34:E34"/>
    <mergeCell ref="E36:F36"/>
    <mergeCell ref="G36:H36"/>
    <mergeCell ref="I36:J36"/>
    <mergeCell ref="K36:L36"/>
    <mergeCell ref="M36:N36"/>
    <mergeCell ref="A27:E27"/>
    <mergeCell ref="A28:E28"/>
    <mergeCell ref="A29:E29"/>
    <mergeCell ref="A30:E30"/>
    <mergeCell ref="A31:E31"/>
    <mergeCell ref="A32:E32"/>
    <mergeCell ref="AY22:AZ22"/>
    <mergeCell ref="BA22:BB22"/>
    <mergeCell ref="AH23:AU23"/>
    <mergeCell ref="F26:G26"/>
    <mergeCell ref="X26:Y26"/>
    <mergeCell ref="AC26:AD26"/>
    <mergeCell ref="AK26:AL26"/>
    <mergeCell ref="BB26:BC26"/>
    <mergeCell ref="AM22:AN22"/>
    <mergeCell ref="AO22:AP22"/>
    <mergeCell ref="AQ22:AR22"/>
    <mergeCell ref="AS22:AT22"/>
    <mergeCell ref="AU22:AV22"/>
    <mergeCell ref="AW22:AX22"/>
    <mergeCell ref="AA22:AB22"/>
    <mergeCell ref="AC22:AD22"/>
    <mergeCell ref="AE22:AF22"/>
    <mergeCell ref="AG22:AH22"/>
    <mergeCell ref="AI22:AJ22"/>
    <mergeCell ref="AK22:AL22"/>
    <mergeCell ref="O22:P22"/>
    <mergeCell ref="Q22:R22"/>
    <mergeCell ref="S22:T22"/>
    <mergeCell ref="U22:V22"/>
    <mergeCell ref="W22:X22"/>
    <mergeCell ref="Y22:Z22"/>
    <mergeCell ref="A20:E20"/>
    <mergeCell ref="E22:F22"/>
    <mergeCell ref="G22:H22"/>
    <mergeCell ref="I22:J22"/>
    <mergeCell ref="K22:L22"/>
    <mergeCell ref="M22:N22"/>
    <mergeCell ref="A14:E14"/>
    <mergeCell ref="A15:E15"/>
    <mergeCell ref="A16:E16"/>
    <mergeCell ref="A17:E17"/>
    <mergeCell ref="A18:E18"/>
    <mergeCell ref="A19:E19"/>
    <mergeCell ref="AH10:AU10"/>
    <mergeCell ref="F13:G13"/>
    <mergeCell ref="X13:Y13"/>
    <mergeCell ref="AC13:AD13"/>
    <mergeCell ref="AK13:AL13"/>
    <mergeCell ref="BB13:BC13"/>
    <mergeCell ref="AI9:AJ9"/>
    <mergeCell ref="AK9:AL9"/>
    <mergeCell ref="AM9:AN9"/>
    <mergeCell ref="AO9:AP9"/>
    <mergeCell ref="AQ9:AR9"/>
    <mergeCell ref="AS9:AT9"/>
    <mergeCell ref="W9:X9"/>
    <mergeCell ref="Y9:Z9"/>
    <mergeCell ref="AA9:AB9"/>
    <mergeCell ref="AC9:AD9"/>
    <mergeCell ref="AE9:AF9"/>
    <mergeCell ref="AG9:AH9"/>
    <mergeCell ref="K9:L9"/>
    <mergeCell ref="M9:N9"/>
    <mergeCell ref="F2:G2"/>
    <mergeCell ref="X2:Y2"/>
    <mergeCell ref="AC2:AD2"/>
    <mergeCell ref="AK2:AL2"/>
    <mergeCell ref="BB2:BC2"/>
    <mergeCell ref="A3:E3"/>
    <mergeCell ref="O9:P9"/>
    <mergeCell ref="Q9:R9"/>
    <mergeCell ref="S9:T9"/>
    <mergeCell ref="U9:V9"/>
    <mergeCell ref="A4:E4"/>
    <mergeCell ref="A5:E5"/>
    <mergeCell ref="A7:E7"/>
    <mergeCell ref="E9:F9"/>
    <mergeCell ref="G9:H9"/>
    <mergeCell ref="I9:J9"/>
    <mergeCell ref="AU9:AV9"/>
    <mergeCell ref="AW9:AX9"/>
    <mergeCell ref="AY9:AZ9"/>
    <mergeCell ref="BA9:BB9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&amp;R&amp;20&amp;A&amp;P／&amp;N</oddFooter>
  </headerFooter>
  <rowBreaks count="9" manualBreakCount="9">
    <brk id="24" max="54" man="1"/>
    <brk id="38" max="54" man="1"/>
    <brk id="97" max="54" man="1"/>
    <brk id="110" min="55" max="109" man="1"/>
    <brk id="110" max="54" man="1"/>
    <brk id="138" max="54" man="1"/>
    <brk id="167" max="54" man="1"/>
    <brk id="190" max="54" man="1"/>
    <brk id="222" max="5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○表紙</vt:lpstr>
      <vt:lpstr>●設計書かがみ</vt:lpstr>
      <vt:lpstr>●内訳表</vt:lpstr>
      <vt:lpstr>●第001明細書</vt:lpstr>
      <vt:lpstr>●第002明細書</vt:lpstr>
      <vt:lpstr>●明細書</vt:lpstr>
      <vt:lpstr>●直接経費</vt:lpstr>
      <vt:lpstr>◉勤務表</vt:lpstr>
      <vt:lpstr>◉勤務表 (休日)</vt:lpstr>
      <vt:lpstr>◉勤務日数</vt:lpstr>
      <vt:lpstr>◉カレンダー（R7-R10）</vt:lpstr>
      <vt:lpstr>◉参考資料単価根拠</vt:lpstr>
      <vt:lpstr>'◉カレンダー（R7-R10）'!Print_Area</vt:lpstr>
      <vt:lpstr>'◉勤務日数'!Print_Area</vt:lpstr>
      <vt:lpstr>'◉勤務表'!Print_Area</vt:lpstr>
      <vt:lpstr>'◉勤務表 (休日)'!Print_Area</vt:lpstr>
      <vt:lpstr>●設計書かがみ!Print_Area</vt:lpstr>
      <vt:lpstr>●第001明細書!Print_Area</vt:lpstr>
      <vt:lpstr>●第002明細書!Print_Area</vt:lpstr>
      <vt:lpstr>●直接経費!Print_Area</vt:lpstr>
      <vt:lpstr>●内訳表!Print_Area</vt:lpstr>
      <vt:lpstr>○表紙!Print_Area</vt:lpstr>
      <vt:lpstr>●明細書!Print_Area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User02</cp:lastModifiedBy>
  <cp:lastPrinted>2025-07-22T06:42:41Z</cp:lastPrinted>
  <dcterms:created xsi:type="dcterms:W3CDTF">2013-08-27T06:40:13Z</dcterms:created>
  <dcterms:modified xsi:type="dcterms:W3CDTF">2025-07-22T06:44:41Z</dcterms:modified>
</cp:coreProperties>
</file>